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Навчально- методичний відділ\планування кафедр\"/>
    </mc:Choice>
  </mc:AlternateContent>
  <xr:revisionPtr revIDLastSave="0" documentId="13_ncr:1_{53519B68-4B45-4FA2-A5A3-E745D3EB21D2}" xr6:coauthVersionLast="37" xr6:coauthVersionMax="37" xr10:uidLastSave="{00000000-0000-0000-0000-000000000000}"/>
  <bookViews>
    <workbookView xWindow="0" yWindow="0" windowWidth="19200" windowHeight="6940" tabRatio="972" activeTab="1" xr2:uid="{00000000-000D-0000-FFFF-FFFF00000000}"/>
  </bookViews>
  <sheets>
    <sheet name="Загальне навантаження" sheetId="8" r:id="rId1"/>
    <sheet name="Розподіл навантаження кафедри" sheetId="95" r:id="rId2"/>
    <sheet name="Наукова та інноваційна" sheetId="3" r:id="rId3"/>
    <sheet name="Навчально-методична " sheetId="75" r:id="rId4"/>
    <sheet name="Організаційно-виховна" sheetId="5" r:id="rId5"/>
    <sheet name="Картка навантаження викладача" sheetId="96" r:id="rId6"/>
    <sheet name="НЕ ПОВНА Навчальна робота" sheetId="36" state="hidden" r:id="rId7"/>
  </sheets>
  <externalReferences>
    <externalReference r:id="rId8"/>
  </externalReferences>
  <definedNames>
    <definedName name="Z_1734F669_B10A_4EDD_BFA1_B494C2C5F23D_.wvu.Cols" localSheetId="3" hidden="1">'Навчально-методична '!#REF!,'Навчально-методична '!$AA:$AA,'Навчально-методична '!#REF!,'Навчально-методична '!#REF!</definedName>
    <definedName name="Z_1734F669_B10A_4EDD_BFA1_B494C2C5F23D_.wvu.PrintArea" localSheetId="3" hidden="1">'Навчально-методична '!$A$1:$BN$32</definedName>
    <definedName name="Z_1734F669_B10A_4EDD_BFA1_B494C2C5F23D_.wvu.PrintArea" localSheetId="4" hidden="1">'Організаційно-виховна'!$A$1:$CX$38</definedName>
    <definedName name="Z_1734F669_B10A_4EDD_BFA1_B494C2C5F23D_.wvu.Rows" localSheetId="3" hidden="1">'Навчально-методична '!$9:$9,'Навчально-методична '!#REF!</definedName>
    <definedName name="Z_2C3BBDAD_621B_4BA5_ABDA_E640A7BB7D22_.wvu.Cols" localSheetId="3" hidden="1">'Навчально-методична '!#REF!,'Навчально-методична '!$AA:$AA,'Навчально-методична '!#REF!,'Навчально-методична '!#REF!</definedName>
    <definedName name="Z_2C3BBDAD_621B_4BA5_ABDA_E640A7BB7D22_.wvu.PrintArea" localSheetId="3" hidden="1">'Навчально-методична '!$A$1:$BN$32</definedName>
    <definedName name="Z_2C3BBDAD_621B_4BA5_ABDA_E640A7BB7D22_.wvu.PrintArea" localSheetId="4" hidden="1">'Організаційно-виховна'!$A$1:$CX$38</definedName>
    <definedName name="Z_2C3BBDAD_621B_4BA5_ABDA_E640A7BB7D22_.wvu.Rows" localSheetId="3" hidden="1">'Навчально-методична '!$9:$9,'Навчально-методична '!#REF!</definedName>
    <definedName name="Z_3EBC6C8E_DDAD_4ADB_BEF9_9B03AAE469B9_.wvu.Cols" localSheetId="3" hidden="1">'Навчально-методична '!#REF!,'Навчально-методична '!$AA:$AA,'Навчально-методична '!#REF!,'Навчально-методична '!#REF!</definedName>
    <definedName name="Z_3EBC6C8E_DDAD_4ADB_BEF9_9B03AAE469B9_.wvu.PrintArea" localSheetId="3" hidden="1">'Навчально-методична '!$A$1:$BN$32</definedName>
    <definedName name="Z_3EBC6C8E_DDAD_4ADB_BEF9_9B03AAE469B9_.wvu.PrintArea" localSheetId="4" hidden="1">'Організаційно-виховна'!$A$1:$CX$38</definedName>
    <definedName name="Z_3EBC6C8E_DDAD_4ADB_BEF9_9B03AAE469B9_.wvu.Rows" localSheetId="3" hidden="1">'Навчально-методична '!$9:$9,'Навчально-методична '!#REF!</definedName>
    <definedName name="Z_7199ECDC_9B56_40BA_8B18_B6C891DA3277_.wvu.Cols" localSheetId="3" hidden="1">'Навчально-методична '!#REF!,'Навчально-методична '!$AA:$AA,'Навчально-методична '!#REF!,'Навчально-методична '!#REF!</definedName>
    <definedName name="Z_7199ECDC_9B56_40BA_8B18_B6C891DA3277_.wvu.PrintArea" localSheetId="3" hidden="1">'Навчально-методична '!$A$1:$BN$32</definedName>
    <definedName name="Z_7199ECDC_9B56_40BA_8B18_B6C891DA3277_.wvu.PrintArea" localSheetId="4" hidden="1">'Організаційно-виховна'!$A$1:$CX$38</definedName>
    <definedName name="Z_7199ECDC_9B56_40BA_8B18_B6C891DA3277_.wvu.Rows" localSheetId="3" hidden="1">'Навчально-методична '!$9:$9,'Навчально-методична '!#REF!</definedName>
    <definedName name="Z_AAD31EF0_1B8E_4AC0_B495_4BC8852ABDC2_.wvu.Cols" localSheetId="3" hidden="1">'Навчально-методична '!#REF!,'Навчально-методична '!$AA:$AA,'Навчально-методична '!#REF!,'Навчально-методична '!#REF!</definedName>
    <definedName name="Z_AAD31EF0_1B8E_4AC0_B495_4BC8852ABDC2_.wvu.PrintArea" localSheetId="3" hidden="1">'Навчально-методична '!$A$1:$BN$32</definedName>
    <definedName name="Z_AAD31EF0_1B8E_4AC0_B495_4BC8852ABDC2_.wvu.PrintArea" localSheetId="4" hidden="1">'Організаційно-виховна'!$A$1:$CX$38</definedName>
    <definedName name="Z_AAD31EF0_1B8E_4AC0_B495_4BC8852ABDC2_.wvu.Rows" localSheetId="3" hidden="1">'Навчально-методична '!$9:$9,'Навчально-методична '!#REF!</definedName>
    <definedName name="Z_F1419D66_9E59_4FC6_82EF_6A5486F1C937_.wvu.Cols" localSheetId="3" hidden="1">'Навчально-методична '!#REF!,'Навчально-методична '!$AA:$AA,'Навчально-методична '!#REF!,'Навчально-методична '!#REF!</definedName>
    <definedName name="Z_F1419D66_9E59_4FC6_82EF_6A5486F1C937_.wvu.PrintArea" localSheetId="3" hidden="1">'Навчально-методична '!$A$1:$BN$32</definedName>
    <definedName name="Z_F1419D66_9E59_4FC6_82EF_6A5486F1C937_.wvu.PrintArea" localSheetId="4" hidden="1">'Організаційно-виховна'!$A$1:$CX$38</definedName>
    <definedName name="Z_F1419D66_9E59_4FC6_82EF_6A5486F1C937_.wvu.Rows" localSheetId="3" hidden="1">'Навчально-методична '!$9:$9,'Навчально-методична '!#REF!</definedName>
    <definedName name="_xlnm.Print_Area" localSheetId="3">'Навчально-методична '!$A$1:$BN$32</definedName>
    <definedName name="_xlnm.Print_Area" localSheetId="6">'НЕ ПОВНА Навчальна робота'!$A$1:$AK$181</definedName>
    <definedName name="_xlnm.Print_Area" localSheetId="4">'Організаційно-виховна'!$A$1:$CX$38</definedName>
  </definedNames>
  <calcPr calcId="179021"/>
  <customWorkbookViews>
    <customWorkbookView name="Лидия - Личное представление" guid="{AAD31EF0-1B8E-4AC0-B495-4BC8852ABDC2}" mergeInterval="0" personalView="1" maximized="1" xWindow="1" yWindow="1" windowWidth="1280" windowHeight="570" tabRatio="819" activeSheetId="5"/>
    <customWorkbookView name="SamLab.ws - Личное представление" guid="{7199ECDC-9B56-40BA-8B18-B6C891DA3277}" mergeInterval="0" personalView="1" maximized="1" windowWidth="1020" windowHeight="603" tabRatio="819" activeSheetId="3"/>
    <customWorkbookView name="WORK - Личное представление" guid="{1734F669-B10A-4EDD-BFA1-B494C2C5F23D}" mergeInterval="0" personalView="1" maximized="1" windowWidth="1202" windowHeight="614" tabRatio="819" activeSheetId="1"/>
    <customWorkbookView name="Admin - Личное представление" guid="{F1419D66-9E59-4FC6-82EF-6A5486F1C937}" mergeInterval="0" personalView="1" maximized="1" windowWidth="1276" windowHeight="654" tabRatio="819" activeSheetId="5"/>
    <customWorkbookView name="User - Личное представление" guid="{3EBC6C8E-DDAD-4ADB-BEF9-9B03AAE469B9}" mergeInterval="0" personalView="1" maximized="1" windowWidth="796" windowHeight="454" tabRatio="819" activeSheetId="1"/>
    <customWorkbookView name="Владимир aka punsh - Личное представление" guid="{2C3BBDAD-621B-4BA5-ABDA-E640A7BB7D22}" mergeInterval="0" personalView="1" maximized="1" xWindow="1" yWindow="1" windowWidth="1362" windowHeight="541" tabRatio="819" activeSheetId="6"/>
  </customWorkbookViews>
</workbook>
</file>

<file path=xl/calcChain.xml><?xml version="1.0" encoding="utf-8"?>
<calcChain xmlns="http://schemas.openxmlformats.org/spreadsheetml/2006/main"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15" i="8"/>
  <c r="L34" i="8" l="1"/>
  <c r="H35" i="8"/>
  <c r="CX15" i="5"/>
  <c r="K16" i="8" s="1"/>
  <c r="CX16" i="5"/>
  <c r="K17" i="8" s="1"/>
  <c r="CX17" i="5"/>
  <c r="K18" i="8" s="1"/>
  <c r="CX18" i="5"/>
  <c r="K19" i="8" s="1"/>
  <c r="CX19" i="5"/>
  <c r="K20" i="8" s="1"/>
  <c r="CX20" i="5"/>
  <c r="K21" i="8" s="1"/>
  <c r="CX21" i="5"/>
  <c r="K22" i="8" s="1"/>
  <c r="CX22" i="5"/>
  <c r="K23" i="8" s="1"/>
  <c r="CX23" i="5"/>
  <c r="K24" i="8" s="1"/>
  <c r="CX24" i="5"/>
  <c r="K25" i="8" s="1"/>
  <c r="CX25" i="5"/>
  <c r="K26" i="8" s="1"/>
  <c r="CX26" i="5"/>
  <c r="K27" i="8" s="1"/>
  <c r="CX27" i="5"/>
  <c r="K28" i="8" s="1"/>
  <c r="CX28" i="5"/>
  <c r="K29" i="8" s="1"/>
  <c r="CX29" i="5"/>
  <c r="K30" i="8" s="1"/>
  <c r="CX30" i="5"/>
  <c r="K31" i="8" s="1"/>
  <c r="CX31" i="5"/>
  <c r="K32" i="8" s="1"/>
  <c r="CX32" i="5"/>
  <c r="K33" i="8" s="1"/>
  <c r="CX33" i="5"/>
  <c r="K34" i="8" s="1"/>
  <c r="BN13" i="75"/>
  <c r="J16" i="8" s="1"/>
  <c r="BN14" i="75"/>
  <c r="J17" i="8" s="1"/>
  <c r="BN15" i="75"/>
  <c r="J18" i="8" s="1"/>
  <c r="BN16" i="75"/>
  <c r="J19" i="8" s="1"/>
  <c r="BN17" i="75"/>
  <c r="J20" i="8" s="1"/>
  <c r="BN18" i="75"/>
  <c r="J21" i="8" s="1"/>
  <c r="BN19" i="75"/>
  <c r="J22" i="8" s="1"/>
  <c r="BN20" i="75"/>
  <c r="J23" i="8" s="1"/>
  <c r="BN21" i="75"/>
  <c r="J24" i="8" s="1"/>
  <c r="BN22" i="75"/>
  <c r="J25" i="8" s="1"/>
  <c r="BN23" i="75"/>
  <c r="J26" i="8" s="1"/>
  <c r="BN24" i="75"/>
  <c r="J27" i="8" s="1"/>
  <c r="BN25" i="75"/>
  <c r="J28" i="8" s="1"/>
  <c r="BN26" i="75"/>
  <c r="J29" i="8" s="1"/>
  <c r="BN27" i="75"/>
  <c r="J30" i="8" s="1"/>
  <c r="BN28" i="75"/>
  <c r="J31" i="8" s="1"/>
  <c r="BN29" i="75"/>
  <c r="J32" i="8" s="1"/>
  <c r="BN30" i="75"/>
  <c r="J33" i="8" s="1"/>
  <c r="BN31" i="75"/>
  <c r="J34" i="8" s="1"/>
  <c r="BN12" i="75"/>
  <c r="J15" i="8" s="1"/>
  <c r="AD31" i="75"/>
  <c r="AD30" i="75"/>
  <c r="AD29" i="75"/>
  <c r="AD28" i="75"/>
  <c r="AD27" i="75"/>
  <c r="AD26" i="75"/>
  <c r="AD25" i="75"/>
  <c r="AD24" i="75"/>
  <c r="AD21" i="75"/>
  <c r="AD22" i="75"/>
  <c r="AD23" i="75"/>
  <c r="AD19" i="75"/>
  <c r="AD20" i="75"/>
  <c r="AD17" i="75"/>
  <c r="AD18" i="75"/>
  <c r="AD15" i="75"/>
  <c r="AD16" i="75"/>
  <c r="AD13" i="75"/>
  <c r="AD14" i="75"/>
  <c r="AD12" i="75"/>
  <c r="B31" i="75"/>
  <c r="B30" i="75"/>
  <c r="B29" i="75"/>
  <c r="B28" i="75"/>
  <c r="B27" i="75"/>
  <c r="B26" i="75"/>
  <c r="B25" i="75"/>
  <c r="B23" i="75"/>
  <c r="B24" i="75"/>
  <c r="B22" i="75"/>
  <c r="B21" i="75"/>
  <c r="B20" i="75"/>
  <c r="B19" i="75"/>
  <c r="B18" i="75"/>
  <c r="B14" i="75"/>
  <c r="B15" i="75"/>
  <c r="B16" i="75"/>
  <c r="B17" i="75"/>
  <c r="B13" i="75"/>
  <c r="B12" i="75"/>
  <c r="B20" i="3"/>
  <c r="B15" i="5" s="1"/>
  <c r="AF15" i="5" s="1"/>
  <c r="BS15" i="5" s="1"/>
  <c r="B21" i="3"/>
  <c r="AN21" i="3" s="1"/>
  <c r="B22" i="3"/>
  <c r="B17" i="5" s="1"/>
  <c r="AF17" i="5" s="1"/>
  <c r="BS17" i="5" s="1"/>
  <c r="B23" i="3"/>
  <c r="AN23" i="3" s="1"/>
  <c r="B24" i="3"/>
  <c r="AN24" i="3" s="1"/>
  <c r="B25" i="3"/>
  <c r="B20" i="5" s="1"/>
  <c r="AF20" i="5" s="1"/>
  <c r="BS20" i="5" s="1"/>
  <c r="B26" i="3"/>
  <c r="B21" i="5" s="1"/>
  <c r="AF21" i="5" s="1"/>
  <c r="BS21" i="5" s="1"/>
  <c r="B27" i="3"/>
  <c r="AN27" i="3" s="1"/>
  <c r="B28" i="3"/>
  <c r="B23" i="5" s="1"/>
  <c r="AF23" i="5" s="1"/>
  <c r="BS23" i="5" s="1"/>
  <c r="B29" i="3"/>
  <c r="B24" i="5" s="1"/>
  <c r="AF24" i="5" s="1"/>
  <c r="BS24" i="5" s="1"/>
  <c r="B30" i="3"/>
  <c r="B25" i="5" s="1"/>
  <c r="AF25" i="5" s="1"/>
  <c r="BS25" i="5" s="1"/>
  <c r="B31" i="3"/>
  <c r="AN31" i="3" s="1"/>
  <c r="B32" i="3"/>
  <c r="B27" i="5" s="1"/>
  <c r="AF27" i="5" s="1"/>
  <c r="BS27" i="5" s="1"/>
  <c r="B33" i="3"/>
  <c r="AN33" i="3" s="1"/>
  <c r="B34" i="3"/>
  <c r="B29" i="5" s="1"/>
  <c r="AF29" i="5" s="1"/>
  <c r="BS29" i="5" s="1"/>
  <c r="B35" i="3"/>
  <c r="AN35" i="3" s="1"/>
  <c r="B36" i="3"/>
  <c r="AN36" i="3" s="1"/>
  <c r="B37" i="3"/>
  <c r="B32" i="5" s="1"/>
  <c r="AF32" i="5" s="1"/>
  <c r="BS32" i="5" s="1"/>
  <c r="B38" i="3"/>
  <c r="B33" i="5" s="1"/>
  <c r="AF33" i="5" s="1"/>
  <c r="BS33" i="5" s="1"/>
  <c r="B19" i="3"/>
  <c r="BY19" i="3" s="1"/>
  <c r="BY20" i="3"/>
  <c r="BY21" i="3"/>
  <c r="BY22" i="3"/>
  <c r="BY23" i="3"/>
  <c r="BY24" i="3"/>
  <c r="BY25" i="3"/>
  <c r="BY26" i="3"/>
  <c r="BY28" i="3"/>
  <c r="BY29" i="3"/>
  <c r="BY30" i="3"/>
  <c r="BY31" i="3"/>
  <c r="BY32" i="3"/>
  <c r="BY33" i="3"/>
  <c r="BY34" i="3"/>
  <c r="BY36" i="3"/>
  <c r="BY37" i="3"/>
  <c r="BY38" i="3"/>
  <c r="AN20" i="3"/>
  <c r="AN22" i="3"/>
  <c r="AN26" i="3"/>
  <c r="AN28" i="3"/>
  <c r="AN29" i="3"/>
  <c r="AN30" i="3"/>
  <c r="AN32" i="3"/>
  <c r="AN34" i="3"/>
  <c r="AN38" i="3"/>
  <c r="DF34" i="3"/>
  <c r="DF35" i="3"/>
  <c r="DF36" i="3"/>
  <c r="DF37" i="3"/>
  <c r="DF38" i="3"/>
  <c r="C39" i="3"/>
  <c r="I32" i="8"/>
  <c r="L32" i="8" s="1"/>
  <c r="I33" i="8"/>
  <c r="L33" i="8" s="1"/>
  <c r="I34" i="8"/>
  <c r="BY35" i="3" l="1"/>
  <c r="BY27" i="3"/>
  <c r="AN37" i="3"/>
  <c r="AN25" i="3"/>
  <c r="B28" i="5"/>
  <c r="AF28" i="5" s="1"/>
  <c r="BS28" i="5" s="1"/>
  <c r="B16" i="5"/>
  <c r="AF16" i="5" s="1"/>
  <c r="BS16" i="5" s="1"/>
  <c r="B31" i="5"/>
  <c r="AF31" i="5" s="1"/>
  <c r="BS31" i="5" s="1"/>
  <c r="B19" i="5"/>
  <c r="AF19" i="5" s="1"/>
  <c r="BS19" i="5" s="1"/>
  <c r="B30" i="5"/>
  <c r="AF30" i="5" s="1"/>
  <c r="BS30" i="5" s="1"/>
  <c r="B26" i="5"/>
  <c r="AF26" i="5" s="1"/>
  <c r="BS26" i="5" s="1"/>
  <c r="B22" i="5"/>
  <c r="AF22" i="5" s="1"/>
  <c r="BS22" i="5" s="1"/>
  <c r="B18" i="5"/>
  <c r="AF18" i="5" s="1"/>
  <c r="BS18" i="5" s="1"/>
  <c r="AN19" i="3"/>
  <c r="DF19" i="3"/>
  <c r="I15" i="8" s="1"/>
  <c r="AL26" i="95"/>
  <c r="X26" i="95"/>
  <c r="L26" i="95"/>
  <c r="AN26" i="95"/>
  <c r="AM26" i="95"/>
  <c r="AK26" i="95"/>
  <c r="AJ26" i="95"/>
  <c r="AI26" i="95"/>
  <c r="AH26" i="95"/>
  <c r="AG26" i="95"/>
  <c r="AF26" i="95"/>
  <c r="AE26" i="95"/>
  <c r="AD26" i="95"/>
  <c r="AC26" i="95"/>
  <c r="AB26" i="95"/>
  <c r="AA26" i="95"/>
  <c r="Z26" i="95"/>
  <c r="Y26" i="95"/>
  <c r="W26" i="95"/>
  <c r="V26" i="95"/>
  <c r="U26" i="95"/>
  <c r="T26" i="95"/>
  <c r="S26" i="95"/>
  <c r="R26" i="95"/>
  <c r="Q26" i="95"/>
  <c r="P26" i="95"/>
  <c r="O26" i="95"/>
  <c r="N26" i="95"/>
  <c r="M26" i="95"/>
  <c r="BU34" i="5" l="1"/>
  <c r="BV34" i="5"/>
  <c r="BW34" i="5"/>
  <c r="BX34" i="5"/>
  <c r="BY34" i="5"/>
  <c r="BZ34" i="5"/>
  <c r="CA34" i="5"/>
  <c r="CB34" i="5"/>
  <c r="CC34" i="5"/>
  <c r="CD34" i="5"/>
  <c r="CE34" i="5"/>
  <c r="CF34" i="5"/>
  <c r="CG34" i="5"/>
  <c r="CH34" i="5"/>
  <c r="CI34" i="5"/>
  <c r="CJ34" i="5"/>
  <c r="CK34" i="5"/>
  <c r="CL34" i="5"/>
  <c r="CM34" i="5"/>
  <c r="CN34" i="5"/>
  <c r="CO34" i="5"/>
  <c r="CP34" i="5"/>
  <c r="CQ34" i="5"/>
  <c r="CR34" i="5"/>
  <c r="CS34" i="5"/>
  <c r="CT34" i="5"/>
  <c r="CU34" i="5"/>
  <c r="CV34" i="5"/>
  <c r="CW34" i="5"/>
  <c r="BT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BC34" i="5"/>
  <c r="BD34" i="5"/>
  <c r="BE34" i="5"/>
  <c r="BF34" i="5"/>
  <c r="BG34" i="5"/>
  <c r="BH34" i="5"/>
  <c r="BI34" i="5"/>
  <c r="BJ34" i="5"/>
  <c r="BK34" i="5"/>
  <c r="BL34" i="5"/>
  <c r="BM34" i="5"/>
  <c r="BN34" i="5"/>
  <c r="BO34" i="5"/>
  <c r="BP34" i="5"/>
  <c r="BQ34" i="5"/>
  <c r="AG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C34" i="5"/>
  <c r="AG32" i="75"/>
  <c r="F32" i="75"/>
  <c r="G32" i="75"/>
  <c r="H32" i="75"/>
  <c r="I32" i="75"/>
  <c r="J32" i="75"/>
  <c r="K32" i="75"/>
  <c r="L32" i="75"/>
  <c r="M32" i="75"/>
  <c r="N32" i="75"/>
  <c r="O32" i="75"/>
  <c r="P32" i="75"/>
  <c r="Q32" i="75"/>
  <c r="R32" i="75"/>
  <c r="S32" i="75"/>
  <c r="T32" i="75"/>
  <c r="U32" i="75"/>
  <c r="V32" i="75"/>
  <c r="W32" i="75"/>
  <c r="X32" i="75"/>
  <c r="Y32" i="75"/>
  <c r="Z32" i="75"/>
  <c r="AA32" i="75"/>
  <c r="AB32" i="75"/>
  <c r="E32" i="75"/>
  <c r="AH32" i="75"/>
  <c r="AI32" i="75"/>
  <c r="AJ32" i="75"/>
  <c r="AK32" i="75"/>
  <c r="AL32" i="75"/>
  <c r="AM32" i="75"/>
  <c r="AN32" i="75"/>
  <c r="AO32" i="75"/>
  <c r="AP32" i="75"/>
  <c r="AQ32" i="75"/>
  <c r="AR32" i="75"/>
  <c r="AS32" i="75"/>
  <c r="AT32" i="75"/>
  <c r="AU32" i="75"/>
  <c r="AV32" i="75"/>
  <c r="AW32" i="75"/>
  <c r="AX32" i="75"/>
  <c r="AY32" i="75"/>
  <c r="AZ32" i="75"/>
  <c r="BA32" i="75"/>
  <c r="BB32" i="75"/>
  <c r="BC32" i="75"/>
  <c r="BD32" i="75"/>
  <c r="BE32" i="75"/>
  <c r="BF32" i="75"/>
  <c r="BG32" i="75"/>
  <c r="BH32" i="75"/>
  <c r="BI32" i="75"/>
  <c r="BJ32" i="75"/>
  <c r="BK32" i="75"/>
  <c r="BL32" i="75"/>
  <c r="BM32" i="75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BZ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AO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I30" i="8"/>
  <c r="L30" i="8" s="1"/>
  <c r="DF20" i="3" l="1"/>
  <c r="I16" i="8" s="1"/>
  <c r="L16" i="8" s="1"/>
  <c r="DF21" i="3"/>
  <c r="I17" i="8" s="1"/>
  <c r="L17" i="8" s="1"/>
  <c r="DF22" i="3"/>
  <c r="I18" i="8" s="1"/>
  <c r="L18" i="8" s="1"/>
  <c r="DF23" i="3"/>
  <c r="I19" i="8" s="1"/>
  <c r="L19" i="8" s="1"/>
  <c r="DF24" i="3"/>
  <c r="I20" i="8" s="1"/>
  <c r="L20" i="8" s="1"/>
  <c r="DF25" i="3"/>
  <c r="I21" i="8" s="1"/>
  <c r="L21" i="8" s="1"/>
  <c r="DF26" i="3"/>
  <c r="I22" i="8" s="1"/>
  <c r="L22" i="8" s="1"/>
  <c r="DF27" i="3"/>
  <c r="I23" i="8" s="1"/>
  <c r="L23" i="8" s="1"/>
  <c r="DF28" i="3"/>
  <c r="I24" i="8" s="1"/>
  <c r="L24" i="8" s="1"/>
  <c r="DF29" i="3"/>
  <c r="I25" i="8" s="1"/>
  <c r="L25" i="8" s="1"/>
  <c r="DF30" i="3"/>
  <c r="I26" i="8" s="1"/>
  <c r="L26" i="8" s="1"/>
  <c r="DF31" i="3"/>
  <c r="I27" i="8" s="1"/>
  <c r="L27" i="8" s="1"/>
  <c r="DF32" i="3"/>
  <c r="I28" i="8" s="1"/>
  <c r="L28" i="8" s="1"/>
  <c r="DF33" i="3"/>
  <c r="I29" i="8" s="1"/>
  <c r="L29" i="8" s="1"/>
  <c r="DF39" i="3" l="1"/>
  <c r="I31" i="8" s="1"/>
  <c r="L31" i="8" s="1"/>
  <c r="B14" i="5" l="1"/>
  <c r="CX14" i="5" l="1"/>
  <c r="K15" i="8" s="1"/>
  <c r="L15" i="8" s="1"/>
  <c r="AF14" i="5"/>
  <c r="BS14" i="5" s="1"/>
  <c r="K35" i="8" l="1"/>
  <c r="CX34" i="5"/>
  <c r="I35" i="8" l="1"/>
  <c r="J35" i="8"/>
  <c r="BN32" i="75"/>
  <c r="R126" i="36" l="1"/>
  <c r="R128" i="36" s="1"/>
  <c r="R100" i="36"/>
  <c r="R107" i="36"/>
  <c r="R114" i="36"/>
  <c r="R121" i="36"/>
  <c r="R123" i="36"/>
  <c r="R124" i="36"/>
  <c r="R97" i="36"/>
  <c r="R101" i="36" s="1"/>
  <c r="R104" i="36"/>
  <c r="R111" i="36"/>
  <c r="R118" i="36"/>
  <c r="R122" i="36" s="1"/>
  <c r="Q97" i="36"/>
  <c r="Q104" i="36"/>
  <c r="Q111" i="36"/>
  <c r="Q118" i="36"/>
  <c r="Q127" i="36"/>
  <c r="Q128" i="36" s="1"/>
  <c r="Q100" i="36"/>
  <c r="Q107" i="36"/>
  <c r="Q114" i="36"/>
  <c r="Q121" i="36"/>
  <c r="P97" i="36"/>
  <c r="P100" i="36"/>
  <c r="P104" i="36"/>
  <c r="P108" i="36" s="1"/>
  <c r="P111" i="36"/>
  <c r="P118" i="36"/>
  <c r="P122" i="36" s="1"/>
  <c r="P107" i="36"/>
  <c r="P114" i="36"/>
  <c r="P121" i="36"/>
  <c r="P128" i="36"/>
  <c r="N126" i="36"/>
  <c r="N127" i="36"/>
  <c r="N100" i="36"/>
  <c r="N107" i="36"/>
  <c r="N114" i="36"/>
  <c r="N121" i="36"/>
  <c r="N123" i="36"/>
  <c r="N124" i="36"/>
  <c r="N97" i="36"/>
  <c r="N104" i="36"/>
  <c r="N111" i="36"/>
  <c r="N115" i="36" s="1"/>
  <c r="N118" i="36"/>
  <c r="L126" i="36"/>
  <c r="L127" i="36"/>
  <c r="L100" i="36"/>
  <c r="L107" i="36"/>
  <c r="L108" i="36" s="1"/>
  <c r="L114" i="36"/>
  <c r="L121" i="36"/>
  <c r="L123" i="36"/>
  <c r="L124" i="36"/>
  <c r="L97" i="36"/>
  <c r="L104" i="36"/>
  <c r="L111" i="36"/>
  <c r="L118" i="36"/>
  <c r="K126" i="36"/>
  <c r="K127" i="36"/>
  <c r="Y127" i="36" s="1"/>
  <c r="K100" i="36"/>
  <c r="K107" i="36"/>
  <c r="K114" i="36"/>
  <c r="K121" i="36"/>
  <c r="K123" i="36"/>
  <c r="K124" i="36"/>
  <c r="K97" i="36"/>
  <c r="K104" i="36"/>
  <c r="K111" i="36"/>
  <c r="K115" i="36" s="1"/>
  <c r="K118" i="36"/>
  <c r="K122" i="36" s="1"/>
  <c r="I125" i="36"/>
  <c r="I128" i="36"/>
  <c r="I129" i="36" s="1"/>
  <c r="J125" i="36"/>
  <c r="J128" i="36"/>
  <c r="M125" i="36"/>
  <c r="M128" i="36"/>
  <c r="O125" i="36"/>
  <c r="O128" i="36"/>
  <c r="S125" i="36"/>
  <c r="S128" i="36"/>
  <c r="S129" i="36" s="1"/>
  <c r="T125" i="36"/>
  <c r="T128" i="36"/>
  <c r="U125" i="36"/>
  <c r="U128" i="36"/>
  <c r="V125" i="36"/>
  <c r="V128" i="36"/>
  <c r="W125" i="36"/>
  <c r="W128" i="36"/>
  <c r="W129" i="36" s="1"/>
  <c r="X125" i="36"/>
  <c r="X129" i="36" s="1"/>
  <c r="X128" i="36"/>
  <c r="X172" i="36"/>
  <c r="W172" i="36"/>
  <c r="V172" i="36"/>
  <c r="U172" i="36"/>
  <c r="T172" i="36"/>
  <c r="S172" i="36"/>
  <c r="R172" i="36"/>
  <c r="Q172" i="36"/>
  <c r="P172" i="36"/>
  <c r="O172" i="36"/>
  <c r="N172" i="36"/>
  <c r="M172" i="36"/>
  <c r="L172" i="36"/>
  <c r="K172" i="36"/>
  <c r="J172" i="36"/>
  <c r="I172" i="36"/>
  <c r="Y171" i="36"/>
  <c r="Y170" i="36"/>
  <c r="X169" i="36"/>
  <c r="X173" i="36" s="1"/>
  <c r="W169" i="36"/>
  <c r="V169" i="36"/>
  <c r="U169" i="36"/>
  <c r="T169" i="36"/>
  <c r="T173" i="36" s="1"/>
  <c r="S169" i="36"/>
  <c r="S173" i="36" s="1"/>
  <c r="R169" i="36"/>
  <c r="Q169" i="36"/>
  <c r="P169" i="36"/>
  <c r="P173" i="36" s="1"/>
  <c r="O169" i="36"/>
  <c r="N169" i="36"/>
  <c r="M169" i="36"/>
  <c r="L169" i="36"/>
  <c r="L173" i="36" s="1"/>
  <c r="K169" i="36"/>
  <c r="K173" i="36" s="1"/>
  <c r="J169" i="36"/>
  <c r="I169" i="36"/>
  <c r="Y168" i="36"/>
  <c r="Y167" i="36"/>
  <c r="B167" i="36"/>
  <c r="X165" i="36"/>
  <c r="W165" i="36"/>
  <c r="V165" i="36"/>
  <c r="U165" i="36"/>
  <c r="T165" i="36"/>
  <c r="S165" i="36"/>
  <c r="R165" i="36"/>
  <c r="Q165" i="36"/>
  <c r="P165" i="36"/>
  <c r="O165" i="36"/>
  <c r="N165" i="36"/>
  <c r="M165" i="36"/>
  <c r="L165" i="36"/>
  <c r="K165" i="36"/>
  <c r="J165" i="36"/>
  <c r="I165" i="36"/>
  <c r="Y164" i="36"/>
  <c r="Y163" i="36"/>
  <c r="X162" i="36"/>
  <c r="X166" i="36" s="1"/>
  <c r="W162" i="36"/>
  <c r="V162" i="36"/>
  <c r="V166" i="36" s="1"/>
  <c r="U162" i="36"/>
  <c r="T162" i="36"/>
  <c r="S162" i="36"/>
  <c r="R162" i="36"/>
  <c r="Q162" i="36"/>
  <c r="Q166" i="36" s="1"/>
  <c r="P162" i="36"/>
  <c r="O162" i="36"/>
  <c r="N162" i="36"/>
  <c r="N166" i="36" s="1"/>
  <c r="M162" i="36"/>
  <c r="L162" i="36"/>
  <c r="K162" i="36"/>
  <c r="J162" i="36"/>
  <c r="I162" i="36"/>
  <c r="I166" i="36" s="1"/>
  <c r="Y161" i="36"/>
  <c r="Y160" i="36"/>
  <c r="B160" i="36"/>
  <c r="X158" i="36"/>
  <c r="W158" i="36"/>
  <c r="V158" i="36"/>
  <c r="U158" i="36"/>
  <c r="T158" i="36"/>
  <c r="S158" i="36"/>
  <c r="R158" i="36"/>
  <c r="Q158" i="36"/>
  <c r="P158" i="36"/>
  <c r="O158" i="36"/>
  <c r="N158" i="36"/>
  <c r="M158" i="36"/>
  <c r="L158" i="36"/>
  <c r="K158" i="36"/>
  <c r="J158" i="36"/>
  <c r="I158" i="36"/>
  <c r="I175" i="36" s="1"/>
  <c r="Y157" i="36"/>
  <c r="Y156" i="36"/>
  <c r="X155" i="36"/>
  <c r="W155" i="36"/>
  <c r="W159" i="36" s="1"/>
  <c r="V155" i="36"/>
  <c r="U155" i="36"/>
  <c r="T155" i="36"/>
  <c r="S155" i="36"/>
  <c r="R155" i="36"/>
  <c r="Q155" i="36"/>
  <c r="P155" i="36"/>
  <c r="P159" i="36" s="1"/>
  <c r="O155" i="36"/>
  <c r="O159" i="36" s="1"/>
  <c r="N155" i="36"/>
  <c r="M155" i="36"/>
  <c r="L155" i="36"/>
  <c r="K155" i="36"/>
  <c r="J155" i="36"/>
  <c r="I155" i="36"/>
  <c r="Y154" i="36"/>
  <c r="Y153" i="36"/>
  <c r="B153" i="36"/>
  <c r="X151" i="36"/>
  <c r="W151" i="36"/>
  <c r="V151" i="36"/>
  <c r="U151" i="36"/>
  <c r="T151" i="36"/>
  <c r="S151" i="36"/>
  <c r="R151" i="36"/>
  <c r="Q151" i="36"/>
  <c r="P151" i="36"/>
  <c r="O151" i="36"/>
  <c r="N151" i="36"/>
  <c r="N152" i="36" s="1"/>
  <c r="M151" i="36"/>
  <c r="L151" i="36"/>
  <c r="K151" i="36"/>
  <c r="J151" i="36"/>
  <c r="I151" i="36"/>
  <c r="Y150" i="36"/>
  <c r="Y149" i="36"/>
  <c r="X148" i="36"/>
  <c r="X152" i="36" s="1"/>
  <c r="W148" i="36"/>
  <c r="V148" i="36"/>
  <c r="U148" i="36"/>
  <c r="U152" i="36" s="1"/>
  <c r="T148" i="36"/>
  <c r="S148" i="36"/>
  <c r="S152" i="36" s="1"/>
  <c r="R148" i="36"/>
  <c r="R152" i="36" s="1"/>
  <c r="Q148" i="36"/>
  <c r="P148" i="36"/>
  <c r="P152" i="36" s="1"/>
  <c r="O148" i="36"/>
  <c r="N148" i="36"/>
  <c r="M148" i="36"/>
  <c r="L148" i="36"/>
  <c r="K148" i="36"/>
  <c r="K152" i="36" s="1"/>
  <c r="J148" i="36"/>
  <c r="J152" i="36" s="1"/>
  <c r="I148" i="36"/>
  <c r="Y147" i="36"/>
  <c r="Y146" i="36"/>
  <c r="X121" i="36"/>
  <c r="W121" i="36"/>
  <c r="V121" i="36"/>
  <c r="U121" i="36"/>
  <c r="T121" i="36"/>
  <c r="S121" i="36"/>
  <c r="O121" i="36"/>
  <c r="M121" i="36"/>
  <c r="J121" i="36"/>
  <c r="I121" i="36"/>
  <c r="Y120" i="36"/>
  <c r="Y119" i="36"/>
  <c r="X118" i="36"/>
  <c r="W118" i="36"/>
  <c r="W122" i="36" s="1"/>
  <c r="V118" i="36"/>
  <c r="V122" i="36" s="1"/>
  <c r="U118" i="36"/>
  <c r="T118" i="36"/>
  <c r="S118" i="36"/>
  <c r="O118" i="36"/>
  <c r="M118" i="36"/>
  <c r="M122" i="36" s="1"/>
  <c r="J118" i="36"/>
  <c r="I118" i="36"/>
  <c r="I122" i="36" s="1"/>
  <c r="Y117" i="36"/>
  <c r="Y116" i="36"/>
  <c r="B116" i="36"/>
  <c r="X114" i="36"/>
  <c r="W114" i="36"/>
  <c r="V114" i="36"/>
  <c r="U114" i="36"/>
  <c r="T114" i="36"/>
  <c r="S114" i="36"/>
  <c r="O114" i="36"/>
  <c r="M114" i="36"/>
  <c r="J114" i="36"/>
  <c r="I114" i="36"/>
  <c r="Y113" i="36"/>
  <c r="Y112" i="36"/>
  <c r="X111" i="36"/>
  <c r="X115" i="36"/>
  <c r="W111" i="36"/>
  <c r="V111" i="36"/>
  <c r="V115" i="36" s="1"/>
  <c r="U111" i="36"/>
  <c r="T111" i="36"/>
  <c r="T115" i="36" s="1"/>
  <c r="S111" i="36"/>
  <c r="O111" i="36"/>
  <c r="M111" i="36"/>
  <c r="J111" i="36"/>
  <c r="J115" i="36" s="1"/>
  <c r="I111" i="36"/>
  <c r="Y110" i="36"/>
  <c r="Y109" i="36"/>
  <c r="B109" i="36"/>
  <c r="X107" i="36"/>
  <c r="W107" i="36"/>
  <c r="V107" i="36"/>
  <c r="U107" i="36"/>
  <c r="T107" i="36"/>
  <c r="S107" i="36"/>
  <c r="O107" i="36"/>
  <c r="M107" i="36"/>
  <c r="J107" i="36"/>
  <c r="I107" i="36"/>
  <c r="Y106" i="36"/>
  <c r="Y105" i="36"/>
  <c r="X104" i="36"/>
  <c r="W104" i="36"/>
  <c r="V104" i="36"/>
  <c r="U104" i="36"/>
  <c r="T104" i="36"/>
  <c r="S104" i="36"/>
  <c r="O104" i="36"/>
  <c r="O108" i="36" s="1"/>
  <c r="M104" i="36"/>
  <c r="J104" i="36"/>
  <c r="I104" i="36"/>
  <c r="Y103" i="36"/>
  <c r="Y102" i="36"/>
  <c r="B102" i="36"/>
  <c r="X100" i="36"/>
  <c r="X131" i="36" s="1"/>
  <c r="W100" i="36"/>
  <c r="V100" i="36"/>
  <c r="U100" i="36"/>
  <c r="T100" i="36"/>
  <c r="S100" i="36"/>
  <c r="O100" i="36"/>
  <c r="M100" i="36"/>
  <c r="M131" i="36" s="1"/>
  <c r="J100" i="36"/>
  <c r="J131" i="36" s="1"/>
  <c r="I100" i="36"/>
  <c r="Y99" i="36"/>
  <c r="Y98" i="36"/>
  <c r="X97" i="36"/>
  <c r="W97" i="36"/>
  <c r="V97" i="36"/>
  <c r="U97" i="36"/>
  <c r="T97" i="36"/>
  <c r="T130" i="36" s="1"/>
  <c r="S97" i="36"/>
  <c r="S130" i="36" s="1"/>
  <c r="O97" i="36"/>
  <c r="M97" i="36"/>
  <c r="J97" i="36"/>
  <c r="I97" i="36"/>
  <c r="Y96" i="36"/>
  <c r="Y95" i="36"/>
  <c r="B95" i="36"/>
  <c r="X79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Y78" i="36"/>
  <c r="Y77" i="36"/>
  <c r="X76" i="36"/>
  <c r="W76" i="36"/>
  <c r="V76" i="36"/>
  <c r="U76" i="36"/>
  <c r="T76" i="36"/>
  <c r="T80" i="36" s="1"/>
  <c r="S76" i="36"/>
  <c r="S80" i="36" s="1"/>
  <c r="R76" i="36"/>
  <c r="R80" i="36" s="1"/>
  <c r="Q76" i="36"/>
  <c r="P76" i="36"/>
  <c r="O76" i="36"/>
  <c r="N76" i="36"/>
  <c r="M76" i="36"/>
  <c r="M80" i="36" s="1"/>
  <c r="L76" i="36"/>
  <c r="K76" i="36"/>
  <c r="K80" i="36" s="1"/>
  <c r="J76" i="36"/>
  <c r="J80" i="36" s="1"/>
  <c r="I76" i="36"/>
  <c r="Y75" i="36"/>
  <c r="Y74" i="36"/>
  <c r="B74" i="36"/>
  <c r="X72" i="36"/>
  <c r="W72" i="36"/>
  <c r="V72" i="36"/>
  <c r="U72" i="36"/>
  <c r="T72" i="36"/>
  <c r="S72" i="36"/>
  <c r="R72" i="36"/>
  <c r="Q72" i="36"/>
  <c r="P72" i="36"/>
  <c r="O72" i="36"/>
  <c r="N72" i="36"/>
  <c r="M72" i="36"/>
  <c r="L72" i="36"/>
  <c r="K72" i="36"/>
  <c r="J72" i="36"/>
  <c r="I72" i="36"/>
  <c r="Y71" i="36"/>
  <c r="Y70" i="36"/>
  <c r="X69" i="36"/>
  <c r="W69" i="36"/>
  <c r="W73" i="36" s="1"/>
  <c r="V69" i="36"/>
  <c r="U69" i="36"/>
  <c r="T69" i="36"/>
  <c r="S69" i="36"/>
  <c r="R69" i="36"/>
  <c r="R73" i="36" s="1"/>
  <c r="Q69" i="36"/>
  <c r="Q73" i="36" s="1"/>
  <c r="P69" i="36"/>
  <c r="P73" i="36" s="1"/>
  <c r="O69" i="36"/>
  <c r="O73" i="36" s="1"/>
  <c r="N69" i="36"/>
  <c r="M69" i="36"/>
  <c r="L69" i="36"/>
  <c r="K69" i="36"/>
  <c r="K73" i="36"/>
  <c r="J69" i="36"/>
  <c r="J73" i="36" s="1"/>
  <c r="I69" i="36"/>
  <c r="I73" i="36" s="1"/>
  <c r="Y68" i="36"/>
  <c r="Y67" i="36"/>
  <c r="B67" i="36"/>
  <c r="X65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Y64" i="36"/>
  <c r="Y63" i="36"/>
  <c r="X62" i="36"/>
  <c r="X66" i="36" s="1"/>
  <c r="W62" i="36"/>
  <c r="W66" i="36" s="1"/>
  <c r="V62" i="36"/>
  <c r="V66" i="36" s="1"/>
  <c r="U62" i="36"/>
  <c r="T62" i="36"/>
  <c r="S62" i="36"/>
  <c r="R62" i="36"/>
  <c r="R66" i="36" s="1"/>
  <c r="Q62" i="36"/>
  <c r="P62" i="36"/>
  <c r="P66" i="36" s="1"/>
  <c r="O62" i="36"/>
  <c r="O66" i="36" s="1"/>
  <c r="N62" i="36"/>
  <c r="N66" i="36" s="1"/>
  <c r="M62" i="36"/>
  <c r="M66" i="36" s="1"/>
  <c r="L62" i="36"/>
  <c r="K62" i="36"/>
  <c r="J62" i="36"/>
  <c r="J66" i="36" s="1"/>
  <c r="I62" i="36"/>
  <c r="Y61" i="36"/>
  <c r="Y60" i="36"/>
  <c r="B60" i="36"/>
  <c r="X58" i="36"/>
  <c r="X82" i="36" s="1"/>
  <c r="W58" i="36"/>
  <c r="V58" i="36"/>
  <c r="U58" i="36"/>
  <c r="T58" i="36"/>
  <c r="S58" i="36"/>
  <c r="R58" i="36"/>
  <c r="R59" i="36" s="1"/>
  <c r="Q58" i="36"/>
  <c r="Q82" i="36" s="1"/>
  <c r="P58" i="36"/>
  <c r="P82" i="36" s="1"/>
  <c r="O58" i="36"/>
  <c r="N58" i="36"/>
  <c r="M58" i="36"/>
  <c r="L58" i="36"/>
  <c r="K58" i="36"/>
  <c r="J58" i="36"/>
  <c r="J82" i="36"/>
  <c r="I58" i="36"/>
  <c r="I82" i="36" s="1"/>
  <c r="Y57" i="36"/>
  <c r="Y56" i="36"/>
  <c r="X55" i="36"/>
  <c r="W55" i="36"/>
  <c r="V55" i="36"/>
  <c r="U55" i="36"/>
  <c r="T55" i="36"/>
  <c r="T81" i="36" s="1"/>
  <c r="S55" i="36"/>
  <c r="S81" i="36" s="1"/>
  <c r="R55" i="36"/>
  <c r="Q55" i="36"/>
  <c r="P55" i="36"/>
  <c r="O55" i="36"/>
  <c r="O59" i="36" s="1"/>
  <c r="N55" i="36"/>
  <c r="M55" i="36"/>
  <c r="M59" i="36" s="1"/>
  <c r="L55" i="36"/>
  <c r="L81" i="36"/>
  <c r="K55" i="36"/>
  <c r="J55" i="36"/>
  <c r="I55" i="36"/>
  <c r="Y54" i="36"/>
  <c r="Y53" i="36"/>
  <c r="B53" i="36"/>
  <c r="I34" i="36"/>
  <c r="I37" i="36"/>
  <c r="X37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L38" i="36"/>
  <c r="K37" i="36"/>
  <c r="J37" i="36"/>
  <c r="J38" i="36" s="1"/>
  <c r="J34" i="36"/>
  <c r="Y36" i="36"/>
  <c r="Y35" i="36"/>
  <c r="X34" i="36"/>
  <c r="W34" i="36"/>
  <c r="W38" i="36" s="1"/>
  <c r="V34" i="36"/>
  <c r="U34" i="36"/>
  <c r="U38" i="36" s="1"/>
  <c r="T34" i="36"/>
  <c r="T38" i="36" s="1"/>
  <c r="S34" i="36"/>
  <c r="R34" i="36"/>
  <c r="Q34" i="36"/>
  <c r="P34" i="36"/>
  <c r="O34" i="36"/>
  <c r="N34" i="36"/>
  <c r="M34" i="36"/>
  <c r="M38" i="36" s="1"/>
  <c r="K34" i="36"/>
  <c r="Y33" i="36"/>
  <c r="Y32" i="36"/>
  <c r="B32" i="36"/>
  <c r="X30" i="36"/>
  <c r="W30" i="36"/>
  <c r="W31" i="36" s="1"/>
  <c r="V30" i="36"/>
  <c r="U30" i="36"/>
  <c r="T30" i="36"/>
  <c r="S30" i="36"/>
  <c r="R30" i="36"/>
  <c r="Q30" i="36"/>
  <c r="P30" i="36"/>
  <c r="O30" i="36"/>
  <c r="O40" i="36" s="1"/>
  <c r="N30" i="36"/>
  <c r="M30" i="36"/>
  <c r="L30" i="36"/>
  <c r="K30" i="36"/>
  <c r="J30" i="36"/>
  <c r="I30" i="36"/>
  <c r="Y29" i="36"/>
  <c r="Y28" i="36"/>
  <c r="X27" i="36"/>
  <c r="X39" i="36" s="1"/>
  <c r="W27" i="36"/>
  <c r="V27" i="36"/>
  <c r="U27" i="36"/>
  <c r="U31" i="36"/>
  <c r="T27" i="36"/>
  <c r="T31" i="36" s="1"/>
  <c r="S27" i="36"/>
  <c r="S31" i="36" s="1"/>
  <c r="R27" i="36"/>
  <c r="R31" i="36" s="1"/>
  <c r="Q27" i="36"/>
  <c r="Q31" i="36" s="1"/>
  <c r="P27" i="36"/>
  <c r="O27" i="36"/>
  <c r="N27" i="36"/>
  <c r="M27" i="36"/>
  <c r="M31" i="36"/>
  <c r="L27" i="36"/>
  <c r="L31" i="36" s="1"/>
  <c r="K27" i="36"/>
  <c r="K31" i="36" s="1"/>
  <c r="J27" i="36"/>
  <c r="I27" i="36"/>
  <c r="Y26" i="36"/>
  <c r="Y25" i="36"/>
  <c r="B25" i="36"/>
  <c r="X23" i="36"/>
  <c r="W23" i="36"/>
  <c r="V23" i="36"/>
  <c r="U23" i="36"/>
  <c r="T23" i="36"/>
  <c r="S23" i="36"/>
  <c r="R23" i="36"/>
  <c r="Q23" i="36"/>
  <c r="Q24" i="36" s="1"/>
  <c r="P23" i="36"/>
  <c r="O23" i="36"/>
  <c r="N23" i="36"/>
  <c r="N20" i="36"/>
  <c r="N24" i="36" s="1"/>
  <c r="M23" i="36"/>
  <c r="M20" i="36"/>
  <c r="M24" i="36" s="1"/>
  <c r="L23" i="36"/>
  <c r="K23" i="36"/>
  <c r="J23" i="36"/>
  <c r="J20" i="36"/>
  <c r="J24" i="36" s="1"/>
  <c r="I23" i="36"/>
  <c r="I20" i="36"/>
  <c r="I24" i="36" s="1"/>
  <c r="Y22" i="36"/>
  <c r="Y21" i="36"/>
  <c r="X20" i="36"/>
  <c r="X24" i="36" s="1"/>
  <c r="W20" i="36"/>
  <c r="V20" i="36"/>
  <c r="U20" i="36"/>
  <c r="T20" i="36"/>
  <c r="T24" i="36"/>
  <c r="S20" i="36"/>
  <c r="S24" i="36" s="1"/>
  <c r="R20" i="36"/>
  <c r="R24" i="36" s="1"/>
  <c r="P20" i="36"/>
  <c r="P24" i="36" s="1"/>
  <c r="O20" i="36"/>
  <c r="O24" i="36"/>
  <c r="L20" i="36"/>
  <c r="K20" i="36"/>
  <c r="Y19" i="36"/>
  <c r="Y18" i="36"/>
  <c r="B18" i="36"/>
  <c r="X16" i="36"/>
  <c r="W16" i="36"/>
  <c r="V16" i="36"/>
  <c r="U16" i="36"/>
  <c r="T16" i="36"/>
  <c r="S16" i="36"/>
  <c r="R16" i="36"/>
  <c r="Q16" i="36"/>
  <c r="P16" i="36"/>
  <c r="O16" i="36"/>
  <c r="N16" i="36"/>
  <c r="M16" i="36"/>
  <c r="M40" i="36" s="1"/>
  <c r="L16" i="36"/>
  <c r="K16" i="36"/>
  <c r="J16" i="36"/>
  <c r="I16" i="36"/>
  <c r="Y15" i="36"/>
  <c r="Y14" i="36"/>
  <c r="X13" i="36"/>
  <c r="W13" i="36"/>
  <c r="W17" i="36" s="1"/>
  <c r="V13" i="36"/>
  <c r="U13" i="36"/>
  <c r="T13" i="36"/>
  <c r="S13" i="36"/>
  <c r="R13" i="36"/>
  <c r="Q13" i="36"/>
  <c r="Q17" i="36" s="1"/>
  <c r="P13" i="36"/>
  <c r="P17" i="36" s="1"/>
  <c r="O13" i="36"/>
  <c r="O17" i="36" s="1"/>
  <c r="N13" i="36"/>
  <c r="M13" i="36"/>
  <c r="L13" i="36"/>
  <c r="K13" i="36"/>
  <c r="J13" i="36"/>
  <c r="I13" i="36"/>
  <c r="Y12" i="36"/>
  <c r="Y11" i="36"/>
  <c r="B11" i="36"/>
  <c r="U80" i="36"/>
  <c r="N59" i="36"/>
  <c r="T101" i="36"/>
  <c r="U174" i="36"/>
  <c r="M101" i="36"/>
  <c r="O152" i="36"/>
  <c r="V101" i="36"/>
  <c r="AN39" i="3"/>
  <c r="BY39" i="3"/>
  <c r="U40" i="36" l="1"/>
  <c r="K108" i="36"/>
  <c r="R39" i="36"/>
  <c r="W40" i="36"/>
  <c r="Q38" i="36"/>
  <c r="V81" i="36"/>
  <c r="V83" i="36" s="1"/>
  <c r="V130" i="36"/>
  <c r="O166" i="36"/>
  <c r="W166" i="36"/>
  <c r="K101" i="36"/>
  <c r="W24" i="36"/>
  <c r="I66" i="36"/>
  <c r="S73" i="36"/>
  <c r="N80" i="36"/>
  <c r="V80" i="36"/>
  <c r="W101" i="36"/>
  <c r="Y114" i="36"/>
  <c r="L174" i="36"/>
  <c r="P101" i="36"/>
  <c r="Y118" i="36"/>
  <c r="Q40" i="36"/>
  <c r="N31" i="36"/>
  <c r="S38" i="36"/>
  <c r="I59" i="36"/>
  <c r="P81" i="36"/>
  <c r="X81" i="36"/>
  <c r="M82" i="36"/>
  <c r="U82" i="36"/>
  <c r="J130" i="36"/>
  <c r="X130" i="36"/>
  <c r="T131" i="36"/>
  <c r="I108" i="36"/>
  <c r="W108" i="36"/>
  <c r="U115" i="36"/>
  <c r="S122" i="36"/>
  <c r="S59" i="36"/>
  <c r="V40" i="36"/>
  <c r="S115" i="36"/>
  <c r="T59" i="36"/>
  <c r="J101" i="36"/>
  <c r="M17" i="36"/>
  <c r="J40" i="36"/>
  <c r="O31" i="36"/>
  <c r="V31" i="36"/>
  <c r="K38" i="36"/>
  <c r="O38" i="36"/>
  <c r="J59" i="36"/>
  <c r="N82" i="36"/>
  <c r="V82" i="36"/>
  <c r="S66" i="36"/>
  <c r="M73" i="36"/>
  <c r="U73" i="36"/>
  <c r="P80" i="36"/>
  <c r="X80" i="36"/>
  <c r="U131" i="36"/>
  <c r="J108" i="36"/>
  <c r="T122" i="36"/>
  <c r="X122" i="36"/>
  <c r="V152" i="36"/>
  <c r="L152" i="36"/>
  <c r="I159" i="36"/>
  <c r="Q159" i="36"/>
  <c r="L166" i="36"/>
  <c r="T166" i="36"/>
  <c r="V173" i="36"/>
  <c r="N40" i="36"/>
  <c r="J174" i="36"/>
  <c r="X101" i="36"/>
  <c r="N17" i="36"/>
  <c r="V39" i="36"/>
  <c r="K40" i="36"/>
  <c r="S40" i="36"/>
  <c r="I31" i="36"/>
  <c r="K81" i="36"/>
  <c r="R81" i="36"/>
  <c r="L66" i="36"/>
  <c r="T66" i="36"/>
  <c r="N73" i="36"/>
  <c r="V73" i="36"/>
  <c r="I80" i="36"/>
  <c r="Q80" i="36"/>
  <c r="O101" i="36"/>
  <c r="V131" i="36"/>
  <c r="M108" i="36"/>
  <c r="W152" i="36"/>
  <c r="R159" i="36"/>
  <c r="M166" i="36"/>
  <c r="U166" i="36"/>
  <c r="O173" i="36"/>
  <c r="W173" i="36"/>
  <c r="Y69" i="36"/>
  <c r="M39" i="36"/>
  <c r="U39" i="36"/>
  <c r="N81" i="36"/>
  <c r="O80" i="36"/>
  <c r="W80" i="36"/>
  <c r="J132" i="36"/>
  <c r="S131" i="36"/>
  <c r="U108" i="36"/>
  <c r="J122" i="36"/>
  <c r="Q152" i="36"/>
  <c r="N122" i="36"/>
  <c r="I174" i="36"/>
  <c r="I176" i="36" s="1"/>
  <c r="I178" i="36" s="1"/>
  <c r="Y62" i="36"/>
  <c r="I81" i="36"/>
  <c r="I83" i="36" s="1"/>
  <c r="U81" i="36"/>
  <c r="U83" i="36" s="1"/>
  <c r="R82" i="36"/>
  <c r="V108" i="36"/>
  <c r="R115" i="36"/>
  <c r="I131" i="36"/>
  <c r="I115" i="36"/>
  <c r="T129" i="36"/>
  <c r="J129" i="36"/>
  <c r="P115" i="36"/>
  <c r="L82" i="36"/>
  <c r="X17" i="36"/>
  <c r="Q81" i="36"/>
  <c r="T82" i="36"/>
  <c r="T83" i="36" s="1"/>
  <c r="W115" i="36"/>
  <c r="L122" i="36"/>
  <c r="N108" i="36"/>
  <c r="W130" i="36"/>
  <c r="P59" i="36"/>
  <c r="J39" i="36"/>
  <c r="J41" i="36" s="1"/>
  <c r="P38" i="36"/>
  <c r="I38" i="36"/>
  <c r="N83" i="36"/>
  <c r="W131" i="36"/>
  <c r="Y121" i="36"/>
  <c r="N174" i="36"/>
  <c r="T175" i="36"/>
  <c r="L101" i="36"/>
  <c r="N101" i="36"/>
  <c r="U101" i="36"/>
  <c r="Y76" i="36"/>
  <c r="O82" i="36"/>
  <c r="K66" i="36"/>
  <c r="V132" i="36"/>
  <c r="S108" i="36"/>
  <c r="U122" i="36"/>
  <c r="O130" i="36"/>
  <c r="T39" i="36"/>
  <c r="Y16" i="36"/>
  <c r="L24" i="36"/>
  <c r="X38" i="36"/>
  <c r="W82" i="36"/>
  <c r="I130" i="36"/>
  <c r="I132" i="36" s="1"/>
  <c r="Y107" i="36"/>
  <c r="X108" i="36"/>
  <c r="O129" i="36"/>
  <c r="Q101" i="36"/>
  <c r="K125" i="36"/>
  <c r="L125" i="36"/>
  <c r="R125" i="36"/>
  <c r="R129" i="36" s="1"/>
  <c r="N125" i="36"/>
  <c r="N129" i="36" s="1"/>
  <c r="N132" i="36" s="1"/>
  <c r="P124" i="36"/>
  <c r="N128" i="36"/>
  <c r="K128" i="36"/>
  <c r="L128" i="36"/>
  <c r="L131" i="36" s="1"/>
  <c r="Y126" i="36"/>
  <c r="T132" i="36"/>
  <c r="U41" i="36"/>
  <c r="K24" i="36"/>
  <c r="W39" i="36"/>
  <c r="W41" i="36" s="1"/>
  <c r="K17" i="36"/>
  <c r="S17" i="36"/>
  <c r="L40" i="36"/>
  <c r="Y27" i="36"/>
  <c r="R38" i="36"/>
  <c r="Y55" i="36"/>
  <c r="X83" i="36"/>
  <c r="X132" i="36"/>
  <c r="Y111" i="36"/>
  <c r="I101" i="36"/>
  <c r="K59" i="36"/>
  <c r="Y34" i="36"/>
  <c r="U59" i="36"/>
  <c r="K39" i="36"/>
  <c r="K41" i="36" s="1"/>
  <c r="V41" i="36"/>
  <c r="L39" i="36"/>
  <c r="R40" i="36"/>
  <c r="R41" i="36" s="1"/>
  <c r="U24" i="36"/>
  <c r="P31" i="36"/>
  <c r="X31" i="36"/>
  <c r="Y37" i="36"/>
  <c r="L59" i="36"/>
  <c r="Q59" i="36"/>
  <c r="Y58" i="36"/>
  <c r="Y72" i="36"/>
  <c r="Y79" i="36"/>
  <c r="Y148" i="36"/>
  <c r="T174" i="36"/>
  <c r="I152" i="36"/>
  <c r="M175" i="36"/>
  <c r="J159" i="36"/>
  <c r="N159" i="36"/>
  <c r="U159" i="36"/>
  <c r="K166" i="36"/>
  <c r="U129" i="36"/>
  <c r="L130" i="36"/>
  <c r="N131" i="36"/>
  <c r="P131" i="36"/>
  <c r="Q131" i="36"/>
  <c r="Q122" i="36"/>
  <c r="R131" i="36"/>
  <c r="P39" i="36"/>
  <c r="V17" i="36"/>
  <c r="T40" i="36"/>
  <c r="T41" i="36" s="1"/>
  <c r="I40" i="36"/>
  <c r="L83" i="36"/>
  <c r="O115" i="36"/>
  <c r="Y155" i="36"/>
  <c r="Y104" i="36"/>
  <c r="Y97" i="36"/>
  <c r="S132" i="36"/>
  <c r="Y100" i="36"/>
  <c r="T17" i="36"/>
  <c r="N39" i="36"/>
  <c r="N41" i="36" s="1"/>
  <c r="L17" i="36"/>
  <c r="I39" i="36"/>
  <c r="M41" i="36"/>
  <c r="Q39" i="36"/>
  <c r="Q41" i="36" s="1"/>
  <c r="P40" i="36"/>
  <c r="X40" i="36"/>
  <c r="X41" i="36" s="1"/>
  <c r="Y20" i="36"/>
  <c r="O39" i="36"/>
  <c r="O41" i="36" s="1"/>
  <c r="V24" i="36"/>
  <c r="Y23" i="36"/>
  <c r="N38" i="36"/>
  <c r="V38" i="36"/>
  <c r="M81" i="36"/>
  <c r="M83" i="36" s="1"/>
  <c r="O81" i="36"/>
  <c r="O83" i="36" s="1"/>
  <c r="R83" i="36"/>
  <c r="K82" i="36"/>
  <c r="K83" i="36" s="1"/>
  <c r="S82" i="36"/>
  <c r="X59" i="36"/>
  <c r="Y65" i="36"/>
  <c r="Q66" i="36"/>
  <c r="U66" i="36"/>
  <c r="L73" i="36"/>
  <c r="T73" i="36"/>
  <c r="X73" i="36"/>
  <c r="T108" i="36"/>
  <c r="O131" i="36"/>
  <c r="O132" i="36" s="1"/>
  <c r="O122" i="36"/>
  <c r="X174" i="36"/>
  <c r="V175" i="36"/>
  <c r="V159" i="36"/>
  <c r="L175" i="36"/>
  <c r="X159" i="36"/>
  <c r="S166" i="36"/>
  <c r="M173" i="36"/>
  <c r="M129" i="36"/>
  <c r="P83" i="36"/>
  <c r="W59" i="36"/>
  <c r="Q83" i="36"/>
  <c r="V59" i="36"/>
  <c r="L80" i="36"/>
  <c r="Y80" i="36" s="1"/>
  <c r="O175" i="36"/>
  <c r="W175" i="36"/>
  <c r="V129" i="36"/>
  <c r="R108" i="36"/>
  <c r="Q174" i="36"/>
  <c r="L176" i="36"/>
  <c r="Q175" i="36"/>
  <c r="U175" i="36"/>
  <c r="U176" i="36" s="1"/>
  <c r="I173" i="36"/>
  <c r="Q173" i="36"/>
  <c r="U173" i="36"/>
  <c r="J173" i="36"/>
  <c r="N173" i="36"/>
  <c r="R173" i="36"/>
  <c r="T159" i="36"/>
  <c r="Y169" i="36"/>
  <c r="M174" i="36"/>
  <c r="M176" i="36" s="1"/>
  <c r="K175" i="36"/>
  <c r="M159" i="36"/>
  <c r="P175" i="36"/>
  <c r="Y162" i="36"/>
  <c r="T152" i="36"/>
  <c r="M152" i="36"/>
  <c r="S174" i="36"/>
  <c r="V174" i="36"/>
  <c r="V176" i="36" s="1"/>
  <c r="V178" i="36" s="1"/>
  <c r="S175" i="36"/>
  <c r="Y158" i="36"/>
  <c r="J175" i="36"/>
  <c r="J176" i="36" s="1"/>
  <c r="J178" i="36" s="1"/>
  <c r="N175" i="36"/>
  <c r="N176" i="36" s="1"/>
  <c r="R175" i="36"/>
  <c r="Y73" i="36"/>
  <c r="I41" i="36"/>
  <c r="Y24" i="36"/>
  <c r="Y38" i="36"/>
  <c r="S83" i="36"/>
  <c r="Y82" i="36"/>
  <c r="U17" i="36"/>
  <c r="Y13" i="36"/>
  <c r="S39" i="36"/>
  <c r="S41" i="36" s="1"/>
  <c r="J31" i="36"/>
  <c r="Y31" i="36" s="1"/>
  <c r="Y30" i="36"/>
  <c r="J81" i="36"/>
  <c r="J83" i="36" s="1"/>
  <c r="W81" i="36"/>
  <c r="W83" i="36" s="1"/>
  <c r="M130" i="36"/>
  <c r="M132" i="36" s="1"/>
  <c r="X175" i="36"/>
  <c r="X176" i="36" s="1"/>
  <c r="X178" i="36" s="1"/>
  <c r="L159" i="36"/>
  <c r="J166" i="36"/>
  <c r="R174" i="36"/>
  <c r="R166" i="36"/>
  <c r="Y165" i="36"/>
  <c r="J17" i="36"/>
  <c r="R17" i="36"/>
  <c r="Y151" i="36"/>
  <c r="P174" i="36"/>
  <c r="P176" i="36" s="1"/>
  <c r="P166" i="36"/>
  <c r="I17" i="36"/>
  <c r="S101" i="36"/>
  <c r="Y101" i="36" s="1"/>
  <c r="U130" i="36"/>
  <c r="U132" i="36" s="1"/>
  <c r="M115" i="36"/>
  <c r="O174" i="36"/>
  <c r="O176" i="36" s="1"/>
  <c r="T176" i="36"/>
  <c r="W174" i="36"/>
  <c r="W176" i="36" s="1"/>
  <c r="K174" i="36"/>
  <c r="K159" i="36"/>
  <c r="S159" i="36"/>
  <c r="Y172" i="36"/>
  <c r="L129" i="36"/>
  <c r="Y128" i="36"/>
  <c r="K131" i="36"/>
  <c r="Y131" i="36" s="1"/>
  <c r="K130" i="36"/>
  <c r="K129" i="36"/>
  <c r="K132" i="36" s="1"/>
  <c r="N130" i="36"/>
  <c r="Q108" i="36"/>
  <c r="Q123" i="36"/>
  <c r="L115" i="36"/>
  <c r="Q115" i="36"/>
  <c r="Y173" i="36" l="1"/>
  <c r="L41" i="36"/>
  <c r="Y17" i="36"/>
  <c r="W132" i="36"/>
  <c r="W178" i="36"/>
  <c r="R176" i="36"/>
  <c r="R178" i="36" s="1"/>
  <c r="Y152" i="36"/>
  <c r="Y59" i="36"/>
  <c r="R132" i="36"/>
  <c r="Y40" i="36"/>
  <c r="Y66" i="36"/>
  <c r="P41" i="36"/>
  <c r="Y122" i="36"/>
  <c r="R130" i="36"/>
  <c r="P125" i="36"/>
  <c r="Y124" i="36"/>
  <c r="L132" i="36"/>
  <c r="L178" i="36" s="1"/>
  <c r="O178" i="36"/>
  <c r="Y83" i="36"/>
  <c r="U178" i="36"/>
  <c r="T178" i="36"/>
  <c r="S176" i="36"/>
  <c r="S178" i="36" s="1"/>
  <c r="N178" i="36"/>
  <c r="Q176" i="36"/>
  <c r="M178" i="36"/>
  <c r="Y166" i="36"/>
  <c r="Y81" i="36"/>
  <c r="Y41" i="36"/>
  <c r="Q125" i="36"/>
  <c r="Y123" i="36"/>
  <c r="Y159" i="36"/>
  <c r="Y39" i="36"/>
  <c r="Y175" i="36"/>
  <c r="Y174" i="36"/>
  <c r="K176" i="36"/>
  <c r="Y108" i="36"/>
  <c r="Y115" i="36"/>
  <c r="P129" i="36" l="1"/>
  <c r="P132" i="36" s="1"/>
  <c r="P178" i="36" s="1"/>
  <c r="P130" i="36"/>
  <c r="Q129" i="36"/>
  <c r="Y125" i="36"/>
  <c r="Q130" i="36"/>
  <c r="Y130" i="36" s="1"/>
  <c r="K178" i="36"/>
  <c r="Y176" i="36"/>
  <c r="E35" i="8" l="1"/>
  <c r="G35" i="8"/>
  <c r="Y129" i="36"/>
  <c r="Q132" i="36"/>
  <c r="F35" i="8" l="1"/>
  <c r="Q178" i="36"/>
  <c r="Y132" i="36"/>
  <c r="Y178" i="36" s="1"/>
  <c r="L35" i="8" l="1"/>
</calcChain>
</file>

<file path=xl/sharedStrings.xml><?xml version="1.0" encoding="utf-8"?>
<sst xmlns="http://schemas.openxmlformats.org/spreadsheetml/2006/main" count="838" uniqueCount="455">
  <si>
    <t xml:space="preserve">Чергування у гуртожитку або навчальному корпусі згідно із розпорядженям ректора чи декана    (для НПП, які не є наставниками академічних груп) </t>
  </si>
  <si>
    <t>Членство в експертних радах МОН та науково-технічних радах, методичних        комісіях (за наявності документів про членство)</t>
  </si>
  <si>
    <t xml:space="preserve">Підготовка здобувачів для участі у грантових програмах на отримання стипендій      на навчання та стажуванння у закордонних ЗВО - партнерах </t>
  </si>
  <si>
    <t xml:space="preserve">Наукова та інноваційна робота </t>
  </si>
  <si>
    <t xml:space="preserve">Навчально-методична робота </t>
  </si>
  <si>
    <t>Вчений ступінь і звання</t>
  </si>
  <si>
    <t>Прізвище, ім'я, по батькові викладача (вчений ступінь і звання)</t>
  </si>
  <si>
    <t xml:space="preserve">                                      Кафедра менеджменту та інформаційних технологій</t>
  </si>
  <si>
    <t xml:space="preserve">Декан економічного факультету    </t>
  </si>
  <si>
    <t>____________Вікторія КРИКУНОВА</t>
  </si>
  <si>
    <t>Наталя КИРИЧЕНКО</t>
  </si>
  <si>
    <t>Проведення кваліфікаційних екзаменів, атестаційних екзаменів та захисту кваліфікаційних робіт, проєктів</t>
  </si>
  <si>
    <t>Керівництво консультування, рецензування кваліфікаційних робіт (проєктів) - ОР "Бакалавр "</t>
  </si>
  <si>
    <t>Керівництво консультування, рецензування кваліфікаційних робіт (проектів) - ОР " Магістр "</t>
  </si>
  <si>
    <t>Панкратьєва Т.Л.</t>
  </si>
  <si>
    <t>В. о. завідувача кафедри _________________</t>
  </si>
  <si>
    <t>Нерозподілене навантаження</t>
  </si>
  <si>
    <t>Разом по кафедрі</t>
  </si>
  <si>
    <t>Всього за навчальний рік</t>
  </si>
  <si>
    <t xml:space="preserve">Керівник підрозділу з організації виховної роботи зі студентами   ___________Оксана ЛЮБЕНКО                                                                           </t>
  </si>
  <si>
    <t xml:space="preserve">Начальник НМВ  </t>
  </si>
  <si>
    <t>__________________</t>
  </si>
  <si>
    <t>Участь у підготовці і проведенні "Дня донора" на рівні факультету або університету</t>
  </si>
  <si>
    <t>Участь у профорієнтаційній роботі та довузівській підготовці молоді</t>
  </si>
  <si>
    <t>Робота у приймальній комісії</t>
  </si>
  <si>
    <t>Оформлення художнього об'єкту</t>
  </si>
  <si>
    <t>відповідального по факультету за участь у фестивалі художньої творчості</t>
  </si>
  <si>
    <t>організація творчих вечорів, концертів</t>
  </si>
  <si>
    <t>університету</t>
  </si>
  <si>
    <t>кафедри</t>
  </si>
  <si>
    <t>всеукраїнському</t>
  </si>
  <si>
    <t>університетському</t>
  </si>
  <si>
    <t>факультетському</t>
  </si>
  <si>
    <t>Президента України, Верховної Ради України, Кабінету Міністрів України</t>
  </si>
  <si>
    <t>обласної адміністрації</t>
  </si>
  <si>
    <t>відповідальний секретар приймальної комісії</t>
  </si>
  <si>
    <t>заступник відповідального секретаря приймальної комісії</t>
  </si>
  <si>
    <t>технічний секретар</t>
  </si>
  <si>
    <t>майстер спорту України міжнародного класу</t>
  </si>
  <si>
    <t>майстер спорту України</t>
  </si>
  <si>
    <t>кандидат у майстри спорту України</t>
  </si>
  <si>
    <t>1-ше місце</t>
  </si>
  <si>
    <t>2-ге місце</t>
  </si>
  <si>
    <t>3-тє місце</t>
  </si>
  <si>
    <t>суддя</t>
  </si>
  <si>
    <t>Керівництво і приймання (захист ) індивідуальних завдань, передбачених навчальним планом</t>
  </si>
  <si>
    <t>Проведення письмового заліку</t>
  </si>
  <si>
    <t>Керівництво навчальною практикою</t>
  </si>
  <si>
    <t>Керівництво виробничою практикою</t>
  </si>
  <si>
    <t>розрахунково - графічних робіт</t>
  </si>
  <si>
    <t xml:space="preserve">курсових робіт із фахових навчальних дисциплін </t>
  </si>
  <si>
    <t>За 1 семестр</t>
  </si>
  <si>
    <t>За 2 семестр</t>
  </si>
  <si>
    <t>Разом за рік</t>
  </si>
  <si>
    <t>РАЗОМ</t>
  </si>
  <si>
    <t xml:space="preserve">                    ______________</t>
  </si>
  <si>
    <t>видання, включені до інших науково-метричних баз цитування</t>
  </si>
  <si>
    <t xml:space="preserve">спортивних колективах </t>
  </si>
  <si>
    <t xml:space="preserve">      </t>
  </si>
  <si>
    <t>державною мовою</t>
  </si>
  <si>
    <t>в інших виданнях</t>
  </si>
  <si>
    <t>Організація НПП творчих вечорів, концертів, фестивалів, вікторин та інших культурно - масових заходів на рівні</t>
  </si>
  <si>
    <t>Проведення організаційно - виховної години в групі на певну тему ( окрім кураторів академічних груп )</t>
  </si>
  <si>
    <t>Участь у засіданні кафедри</t>
  </si>
  <si>
    <t>Перевидання монографій, словників, довідників (у рік перевидання)</t>
  </si>
  <si>
    <t>на службовий твір</t>
  </si>
  <si>
    <t>на базу даних, програму</t>
  </si>
  <si>
    <t>академік</t>
  </si>
  <si>
    <t>Проведення семестрових іспитів у письмовій формі</t>
  </si>
  <si>
    <t>Складова навчального навантаження</t>
  </si>
  <si>
    <t>у фахових журналах та збірниках наукових праць</t>
  </si>
  <si>
    <t>оператор ЄДЕБО</t>
  </si>
  <si>
    <t>факультету</t>
  </si>
  <si>
    <t>міських та обласних</t>
  </si>
  <si>
    <t>районних</t>
  </si>
  <si>
    <t>Особиста участь НПП у спортивно - масових заходах</t>
  </si>
  <si>
    <t>міських або обласних</t>
  </si>
  <si>
    <t>Проведення письмових вступних екзаменів</t>
  </si>
  <si>
    <t>Проведення практичних і семінарських занять</t>
  </si>
  <si>
    <t>Проведення екзаменаційних консультацій</t>
  </si>
  <si>
    <t>Особиста чи командна перемога НПП у спортивно - масових заходах на рівні</t>
  </si>
  <si>
    <t>міських</t>
  </si>
  <si>
    <t>Для індивідуальних видів спорту. Завоювання спортсменом секції або НПП призового місця на</t>
  </si>
  <si>
    <t>районних змаганнях</t>
  </si>
  <si>
    <t>1-е місце</t>
  </si>
  <si>
    <t>2-е місце</t>
  </si>
  <si>
    <t>3-е місце</t>
  </si>
  <si>
    <t>Організація і проведення екскурсій, відвідування вистав, концертів та інших культурно - просвітницьких заходів ( для осіб, які не є наставниками академічних груп )</t>
  </si>
  <si>
    <t>Прийом та супровід іноземних делегацій ( організація програм, переклад, підготовка матеріалів іноземною мовою для обговорення )</t>
  </si>
  <si>
    <t>Керівництво студентським колективом під час с.-г. робіт та надання допомоги господарствам</t>
  </si>
  <si>
    <t>Участь</t>
  </si>
  <si>
    <t>у міжнародних громадських організаціях</t>
  </si>
  <si>
    <t xml:space="preserve">                                                    ОРГАНІЗАЦІЙНО-ВИХОВНА РОБОТА                                                                                   </t>
  </si>
  <si>
    <t>у всеукраїнських громадських професійних організаціях</t>
  </si>
  <si>
    <t>Особиста участь НПП у творчих конкурсах, які проводяться за затвердженими планами або розпорядженнями ректорату, на рівні</t>
  </si>
  <si>
    <t>Норми часу на виконання індивідуальних доручень та завдань ректорату, яку виконують</t>
  </si>
  <si>
    <t>Відповідальний за профорієнтаційну роботу по факультету</t>
  </si>
  <si>
    <t xml:space="preserve">Участь у підготовці та проведенні Дня відкритих дверей </t>
  </si>
  <si>
    <t>Участь у виїзній профорієнтаційній роботі в області</t>
  </si>
  <si>
    <t>галузевого міністерства</t>
  </si>
  <si>
    <t>місцевої ( районної )адміністрації</t>
  </si>
  <si>
    <t>І спортивний розряд</t>
  </si>
  <si>
    <t>ІІ і ІІІ спортивні розряди</t>
  </si>
  <si>
    <t>головний суддя ( секретар )</t>
  </si>
  <si>
    <t>Участь НПП в складі організаційних комітетів міжнародних конференцій, що проводяться за межами України, за умов, що університет є співорганізатором конференції</t>
  </si>
  <si>
    <t>Постановка нової лаб. роботи з обладнанням робочого місця</t>
  </si>
  <si>
    <t>Складання вперше завдань</t>
  </si>
  <si>
    <t>за курсом, що введенний вперше</t>
  </si>
  <si>
    <t>для повторного курсу</t>
  </si>
  <si>
    <t>Підготовка до семінарських, практичних та лабораторних занять</t>
  </si>
  <si>
    <t>Підготовка до лекції</t>
  </si>
  <si>
    <t>для занять, що читаються, не перший рік</t>
  </si>
  <si>
    <t>Розробка річної програми розвитку структурного підрозділу, та звіт про її виконання</t>
  </si>
  <si>
    <t>Підготовка звітно - облікової документації кафедри на навчальний рік та звіту про виконану роботу</t>
  </si>
  <si>
    <t xml:space="preserve">Відвідування занять </t>
  </si>
  <si>
    <t>викладачами</t>
  </si>
  <si>
    <t>Разом</t>
  </si>
  <si>
    <t>Курс</t>
  </si>
  <si>
    <t>Кількість студентів</t>
  </si>
  <si>
    <t>Проведення співбесіди з вступниками</t>
  </si>
  <si>
    <t>Читання лекцій</t>
  </si>
  <si>
    <t>Проведення лабораторних занять</t>
  </si>
  <si>
    <t>З</t>
  </si>
  <si>
    <t xml:space="preserve"> НАВЧАЛЬНА РОБОТА</t>
  </si>
  <si>
    <t xml:space="preserve">Кафедра </t>
  </si>
  <si>
    <t>№ п/п</t>
  </si>
  <si>
    <t>Форма навчання Д - денна, З - заочна)</t>
  </si>
  <si>
    <t xml:space="preserve">Д </t>
  </si>
  <si>
    <t>ЗАТВЕРДЖУЮ</t>
  </si>
  <si>
    <t xml:space="preserve">по кафедрі </t>
  </si>
  <si>
    <t>Прізвище, ім'я, по батькові викладача (вчена ступінь і звання)</t>
  </si>
  <si>
    <t>Семестр</t>
  </si>
  <si>
    <t>І семестр</t>
  </si>
  <si>
    <t>Всього за І семестр</t>
  </si>
  <si>
    <t>ІІ семестр</t>
  </si>
  <si>
    <t>Всього за ІІ семестр</t>
  </si>
  <si>
    <t>Всього за навч. рік</t>
  </si>
  <si>
    <t>кафедра _______________________________</t>
  </si>
  <si>
    <t>Розробка</t>
  </si>
  <si>
    <t>з використанням ПК, мікропроцесорного та аналогового обладнання</t>
  </si>
  <si>
    <t>без використання</t>
  </si>
  <si>
    <t>для проведення підсумкового контролю знань з навчальної дисципліни</t>
  </si>
  <si>
    <t>Всього по кафедрі</t>
  </si>
  <si>
    <t xml:space="preserve">Разом </t>
  </si>
  <si>
    <t>для занять, що вводяться, або читаються вперше</t>
  </si>
  <si>
    <t>ректором, проректором</t>
  </si>
  <si>
    <t>№</t>
  </si>
  <si>
    <t>П.І.Б.</t>
  </si>
  <si>
    <t>Опублікування тез доповідей</t>
  </si>
  <si>
    <t>науковий керівник</t>
  </si>
  <si>
    <t>відповідальний виконавець</t>
  </si>
  <si>
    <t>член ради</t>
  </si>
  <si>
    <t>міжнародних</t>
  </si>
  <si>
    <t>всеукраїнських</t>
  </si>
  <si>
    <t>регіональних</t>
  </si>
  <si>
    <t>ЗАТВЕРДЖЕНО</t>
  </si>
  <si>
    <t>Прізвище, ім'я, по-батькові викладача</t>
  </si>
  <si>
    <t>Посада</t>
  </si>
  <si>
    <t>Ставка</t>
  </si>
  <si>
    <t>Навчальна робота</t>
  </si>
  <si>
    <t xml:space="preserve">Організаційно-виховна робота </t>
  </si>
  <si>
    <t>Всього</t>
  </si>
  <si>
    <t>х</t>
  </si>
  <si>
    <t>Вікторія ГРАНОВСЬКА</t>
  </si>
  <si>
    <t>Проректор з наукової роботи та міжнародної діяльності</t>
  </si>
  <si>
    <t>Перший  проректор, проректор з науково–педагогічної роботи</t>
  </si>
  <si>
    <t>Розрахунок навчального навантаження на 2021-2022 навч. рік</t>
  </si>
  <si>
    <t>Проведення семестрових екзаменів у письмовій формі</t>
  </si>
  <si>
    <t>Проведення семестрових екзаменів в усній формі</t>
  </si>
  <si>
    <t>ХЕРСОНСЬКИЙ ДЕРЖАВНИЙ АГРАРНО-ЕКОНОМІЧНИЙ УНІВЕРСИТЕТ</t>
  </si>
  <si>
    <r>
      <t xml:space="preserve">            </t>
    </r>
    <r>
      <rPr>
        <b/>
        <sz val="18"/>
        <rFont val="Times New Roman"/>
        <family val="1"/>
        <charset val="204"/>
      </rPr>
      <t xml:space="preserve">                      ХЕРСОНСЬКИЙ ДЕРЖАВНИЙ АГРАРНО-ЕКОНОМІЧНИЙ УНІВЕРСИТЕТ</t>
    </r>
  </si>
  <si>
    <t>Виконання обов'язків керівника студентського клубу за інтересами, гуртка, спортивної секції (за наказом ректора)</t>
  </si>
  <si>
    <t>НДР за ініціативною тематикою ( термін виконання до 3 років):  за умови державної реєстрації та наявності звітів)</t>
  </si>
  <si>
    <t>Завоювання творчим колективом ХДАЕУ призового місця на творчих конкурсах, фестивалях, вікторинах та інших культурно - масових заходах</t>
  </si>
  <si>
    <t xml:space="preserve"> ХЕРСОНСЬКИЙ ДЕРЖАВНИЙ АГРАРНО-ЕКОНОМІЧНИЙ УНІВЕРСИТЕТ</t>
  </si>
  <si>
    <t>Робота відповідального по факультету за культурно-масову роботу (за наказом ректора)</t>
  </si>
  <si>
    <t>Робота керівника структури офіційних громадських (профспілкових ) організацій  (за умов неотримання заробітної плати на посаді керівника) на рівні</t>
  </si>
  <si>
    <t xml:space="preserve"> університету</t>
  </si>
  <si>
    <t>за межами університету, мета якого підвищення іміджу університету</t>
  </si>
  <si>
    <t>Виступи на радіо або телебіченні (за дорученням ректорату)</t>
  </si>
  <si>
    <t>на рівні університету</t>
  </si>
  <si>
    <t xml:space="preserve"> Для командних видів спорту. Завоювання збірною командою ХДАЕУ призового місця на спортивних змаганнях</t>
  </si>
  <si>
    <t>всеукраїнських змаганнях</t>
  </si>
  <si>
    <t>міських та обласних змаганнях</t>
  </si>
  <si>
    <t>Персональна участь НПП у самодіяльних творчих колективах (за дорученням декана)</t>
  </si>
  <si>
    <t>Підготовка, організація і проведення творчих конкурсів, ток - шоу серед здобувачів, НПП, співробітників (згідно з планом роботи університету)</t>
  </si>
  <si>
    <t>Навчання у науково - методичному семінарі наставників академічних груп з теорії і практики виховання із обов'язковою підготовкою кваліфікаційної роботи (згідно наказу ректора)</t>
  </si>
  <si>
    <t>Організаційно - виховна робота куратора студентської групи денної форми навчання</t>
  </si>
  <si>
    <t>Організація та проведення екскурсій в рамках Дня відкритих дверей</t>
  </si>
  <si>
    <t>Одержання нагороди за культурно-масові, організаційні заходи</t>
  </si>
  <si>
    <t>ХДАЕУ</t>
  </si>
  <si>
    <t>відповідальний за освітній центр " Крим - Україна", "Донбас - Україна"</t>
  </si>
  <si>
    <t>За підготовку щодо присвоєння спортивного звання (за умови наявності наказу про присвоєння)</t>
  </si>
  <si>
    <t>Завоювання спортсменом або НПП призових місць на Всеукраїнських / обласних, міських змаганнях, викладачу - тренеру за кожне призове місце спортсмена секції в індивідуальних видах спорту  (за умов наявності грамот)</t>
  </si>
  <si>
    <t>Суддівство змагань, за один день  змагань (при наявності звіту головного судді змагань, або довідки про суддівство міських, всеукраїнських змагань)</t>
  </si>
  <si>
    <t>НДР за  державною тематикою</t>
  </si>
  <si>
    <t>співкерівник</t>
  </si>
  <si>
    <t>Участь у наукових виставках досягнень науково-технічного прогресу</t>
  </si>
  <si>
    <t>Опублікування статті у фахових журналах та збірниках наукових праць Університету</t>
  </si>
  <si>
    <t>Опублікування статті у періодичних науково - практичних, науково-популярних, публіцистичних виданнях, крім фахових</t>
  </si>
  <si>
    <t>Опублікування статті у співавторстві зі здобувачем вищої освіти</t>
  </si>
  <si>
    <t>Отримання охоронних документів</t>
  </si>
  <si>
    <t>на винахід</t>
  </si>
  <si>
    <t>на корисну модель</t>
  </si>
  <si>
    <t>свідоцтво на сорти рослин</t>
  </si>
  <si>
    <t>свідоцтво на знаки для товарів і послуг</t>
  </si>
  <si>
    <t>Впровадження патентів за умови надходження коштів на спецрахунок університету</t>
  </si>
  <si>
    <t>Рецензування статей членами редколегій (за наявності копії рецензій) у фахових виданнях</t>
  </si>
  <si>
    <t>категорія А</t>
  </si>
  <si>
    <t>категорія Б</t>
  </si>
  <si>
    <t>Рецензування монографій, підручників, навчальних посібників, наукових звітів, авторефератів, тощо (за наявності копії рецензії та після видання науково-методичної літератури)</t>
  </si>
  <si>
    <t>Захист дисертації за фактом</t>
  </si>
  <si>
    <t>докторської</t>
  </si>
  <si>
    <t>кандидатської</t>
  </si>
  <si>
    <t>Науковий керівник (консультант) дисертаційної роботи (за фактом захисту або прийняття дисертації до розгляду в установлений термін)</t>
  </si>
  <si>
    <t>Наукове консультування докторантів ( 2 роки) та наукове керівництво аспірантами (4 роки). Участь у розгляді дисертацій у якості офіційного опонента (за умови підтверджуючих документів)</t>
  </si>
  <si>
    <t>Отримання</t>
  </si>
  <si>
    <t>нагород галузевого рівня</t>
  </si>
  <si>
    <t>стипендій Президента України, Верховної Ради України, Кабінету Міністрів України</t>
  </si>
  <si>
    <t>Грамот, Подяк, Почесних Грамот МОН України</t>
  </si>
  <si>
    <t xml:space="preserve">нагород обласного та місцевого рівня </t>
  </si>
  <si>
    <t>Отримання почесного звання України (у рік отримання)</t>
  </si>
  <si>
    <t>Отримання звання національних академій наук України</t>
  </si>
  <si>
    <t>Підготовка науково-практичних конференцій, які проведено на базі ХДАЕУ у звітньому році (в т.ч on-line) (згідно плану наукових заходів)</t>
  </si>
  <si>
    <t>Підготовка круглих столів та науково-практичних семінарів, студентських конференцій, які проведено на базі ХДАЕУ у звітному році ( в т.ч on-line)</t>
  </si>
  <si>
    <t>Керівництво науково-дослідною роботою студентів з підготовкою</t>
  </si>
  <si>
    <t>доповіді та виступу на конференції (не більше 5 доповідачів на 1 викладача на навчальний рік)</t>
  </si>
  <si>
    <t xml:space="preserve">заявки на видачу охоронних документів </t>
  </si>
  <si>
    <t>Підготовка призерів II туру Всеукраїнського конкурсу студентських наукових робіт</t>
  </si>
  <si>
    <t>за I місце</t>
  </si>
  <si>
    <t>за II місце</t>
  </si>
  <si>
    <t>за III місце</t>
  </si>
  <si>
    <t>Підготовка студентів-учасників міжнародних наукових студентських олімпіад та конференцій (за наказом ректора)</t>
  </si>
  <si>
    <t>дистанційних</t>
  </si>
  <si>
    <t>Робота в разових спеціалізованих вчених радах із захисту дисертацій (за умов участі)</t>
  </si>
  <si>
    <t>голова (заступник)</t>
  </si>
  <si>
    <t xml:space="preserve">секретар спеціалізованої ради </t>
  </si>
  <si>
    <t>Робота за наказом ректора</t>
  </si>
  <si>
    <t>у Вченій раді ХДАЕУ факультету (голова, заступник голови, секретар, член)</t>
  </si>
  <si>
    <t>Участь у роботі робочої групи з наукової роботи та міжнародної діяльності університету</t>
  </si>
  <si>
    <t>Участь у виданні фахових наукових збірників (журналів) ХДАЕУ</t>
  </si>
  <si>
    <t>головний редактор</t>
  </si>
  <si>
    <t>Створення (за наявності підтверджуючих документів)</t>
  </si>
  <si>
    <t>наукового об'єкта, що становить національне надбання</t>
  </si>
  <si>
    <t>міжвідомчих (галузевих) наукових структурних підрозділів за умов відповідної реєстрації</t>
  </si>
  <si>
    <t>науково-навчального центру університету</t>
  </si>
  <si>
    <t>навчально-наукового, навчально-науково-інноваційного центру університету</t>
  </si>
  <si>
    <t>центру колективного користування наукоємним обладнанням</t>
  </si>
  <si>
    <t xml:space="preserve">науково-демонстраційного об'єкту </t>
  </si>
  <si>
    <t>наукової лабораторії (за умови наявності необхідних документів)</t>
  </si>
  <si>
    <t xml:space="preserve">Створення разової  спеціалізованої вченої ради у ХДАЕУ </t>
  </si>
  <si>
    <t xml:space="preserve">Щорічне оновлення і обслуговування інноваційної інфраструктури </t>
  </si>
  <si>
    <t xml:space="preserve">Залучення коштів до спеціального фонду </t>
  </si>
  <si>
    <t xml:space="preserve">на особові рахунки ХДАЕУ </t>
  </si>
  <si>
    <t>за послуги надані ХДАЕУ та його структурним підрозділам ( за актами виконаних робіт)</t>
  </si>
  <si>
    <t xml:space="preserve">Участь у міжнародних грантах, наукових та освітніх проєктах і програмах, співвиконавцем яких є ХДАЕУ  </t>
  </si>
  <si>
    <t xml:space="preserve">керівник прєкту </t>
  </si>
  <si>
    <t>виконавці</t>
  </si>
  <si>
    <t xml:space="preserve">Закордонне відрядження НПП для проведення наукової та викладацької роботи за програмою академічної мобільності.  Закордонне стажування НПП </t>
  </si>
  <si>
    <t xml:space="preserve">перегляд та оновлення освітніх програм та навчальних планів </t>
  </si>
  <si>
    <t xml:space="preserve">підготовка силабусів  освітніх  компонентів та програм практик </t>
  </si>
  <si>
    <t xml:space="preserve">Підготовка навчально-методичного забезпечення дисципліни, що введена в робочий навчальний план вперше (для конкретної спеціальності або спеціалізації)  </t>
  </si>
  <si>
    <t xml:space="preserve">Переклад навчальних та наукових видань на іноземну мову (за письмовим дорученням ректорату та після видання) </t>
  </si>
  <si>
    <t xml:space="preserve">Створення  мультимедійних презентацій навчальних матеріалів ( за умов розміщення в базі електронних навчальних матеріалів університету) </t>
  </si>
  <si>
    <t>Підготовка комп'ютерного програмного забеспечення дисципліни (за рішенням методичної ради і включенням у каталог комп'ютерних програм університету)</t>
  </si>
  <si>
    <t>кваліфікаційних завдань (тестів) для Кваліфікаційного / Атестаційного екзамену</t>
  </si>
  <si>
    <t xml:space="preserve"> кваліфікаційних завдань (тестів) для Кваліфікаційного / Атестаційного екзамену</t>
  </si>
  <si>
    <t xml:space="preserve">Виконання обов'язків </t>
  </si>
  <si>
    <t>секретаря ЕК</t>
  </si>
  <si>
    <t>Розробка, виготовлення і впровадження у освітній процес наочного ілюстративного матеріалу: стендів, гербаріїв, колекцій, наборів (за умов подання витягу з протоколу засідання кафедри)</t>
  </si>
  <si>
    <t>за курсом, що читається вперше; (з представленням конспекту у надрукованому вигляді та електроному варіанті)</t>
  </si>
  <si>
    <t xml:space="preserve">директором ННЦ "ІПОД" </t>
  </si>
  <si>
    <t xml:space="preserve">Організація конкурсів студентських наукових робіт, олімпіад зі спеціальності або з окремої дисципліни (за наказом ректора) </t>
  </si>
  <si>
    <t xml:space="preserve">всеукраїнських </t>
  </si>
  <si>
    <t xml:space="preserve">університетських </t>
  </si>
  <si>
    <t xml:space="preserve">Організація Всеукраїнського етапу студенської олімпіади на базі ХДАЕУ </t>
  </si>
  <si>
    <t xml:space="preserve">за I місце </t>
  </si>
  <si>
    <t xml:space="preserve">за III місце </t>
  </si>
  <si>
    <t xml:space="preserve">підгоовка завдань </t>
  </si>
  <si>
    <t xml:space="preserve">перевірка завдання учасника </t>
  </si>
  <si>
    <t xml:space="preserve">підготовка завдань </t>
  </si>
  <si>
    <t xml:space="preserve">робота відповідального секретаря робочого оргкомітету </t>
  </si>
  <si>
    <t xml:space="preserve">Участь у засіданнях Науково - методичної ради ХДАЕУ (за наказом ректора Університету) </t>
  </si>
  <si>
    <t xml:space="preserve">Відповідальний за заповнення рейтингової електронної форми по кафедрі </t>
  </si>
  <si>
    <t>Робота літературного редактора сайту ХДАЕУ  ( за наказом ректора на громадських засадах)</t>
  </si>
  <si>
    <t>НАВЧАЛЬНО-МЕТОДИЧНА РОБОТА</t>
  </si>
  <si>
    <t xml:space="preserve">     розробка</t>
  </si>
  <si>
    <t xml:space="preserve">     впровадження</t>
  </si>
  <si>
    <t>Підготовка та видання конспектів лекцій, метод.матеріалів до семінар., практ., лабор.занять, курсов. та дипл.проектування, практик і            сам.роботи здобувачів.</t>
  </si>
  <si>
    <t>Елементи дистанційної освіти</t>
  </si>
  <si>
    <t>освітніх програм, навчальних планів, робочих навчальних планів введених вперше</t>
  </si>
  <si>
    <t>Щорічне оновлення комплексів  навчально-методичного забезпечення з дисципліни, що викладається не перший рік</t>
  </si>
  <si>
    <t xml:space="preserve">Акредитація освітніх програм, за якими здійснюється підготовка здобувачів вищої освіти </t>
  </si>
  <si>
    <t>Підготовка індивідуальних завдань для РГР з дисципліни, що введена в навчальний план вперше для певної спеціальності</t>
  </si>
  <si>
    <t xml:space="preserve">заступника декана з навчальної роботи або особи, яка виконує обов 'язки заступника декана на громадських засадах </t>
  </si>
  <si>
    <t xml:space="preserve">секретаря вченої ради факультету, методичної комісії факультету </t>
  </si>
  <si>
    <t>Розробка індивідуального плану, викладача ( програми конкретних дій ) та звіт про його виконання</t>
  </si>
  <si>
    <t xml:space="preserve">Підготовка студентів учасників II етапу Всеукраїнської студентської олімпіади  </t>
  </si>
  <si>
    <t xml:space="preserve">Підготовка призерів II етапу Всеукраїнської студентської, в тому числі дистаційної, олімпіади  </t>
  </si>
  <si>
    <t xml:space="preserve">за II місце </t>
  </si>
  <si>
    <t xml:space="preserve">                                                    НАУКОВА ТА ІННОВАЦІЙНА РОБОТА                                                                                   </t>
  </si>
  <si>
    <t xml:space="preserve">                                                          ХЕРСОНСЬКИЙ ДЕРЖАВНИЙ АГРАРНО-ЕКОНОМІЧНИЙ УНІВЕРСИТЕТ</t>
  </si>
  <si>
    <t xml:space="preserve">                              ХЕРСОНСЬКИЙ ДЕРЖАВНИЙ АГРАРНО-ЕКОНОМІЧНИЙ УНІВЕРСИТЕТ</t>
  </si>
  <si>
    <t>виконавці окремих розділів (за розподілом керівника програми)</t>
  </si>
  <si>
    <t>НДР за госпдоговірною тематикою, за умови укладеного договору та звіту</t>
  </si>
  <si>
    <t>Видання монографій, словників, довідників</t>
  </si>
  <si>
    <t>Видання ( перевидання) підручника (навчального посібника)</t>
  </si>
  <si>
    <t>Підготовка та видання науково-методичних і науково-виробничих рекомендацій, методик, настанов та інструкцій</t>
  </si>
  <si>
    <t>Опублікування статті у наукових журналах, які є в міжнародних базах</t>
  </si>
  <si>
    <t>Web of Science</t>
  </si>
  <si>
    <t xml:space="preserve">  Scopus</t>
  </si>
  <si>
    <t>в інших фахових журналах та збірниках наукових праць державною мовою.</t>
  </si>
  <si>
    <t>член-кориспондент</t>
  </si>
  <si>
    <t>нагород університетського рівня</t>
  </si>
  <si>
    <t>Отримання вченого звання</t>
  </si>
  <si>
    <t>професор</t>
  </si>
  <si>
    <t>доцент</t>
  </si>
  <si>
    <t xml:space="preserve">Керівництво науково-дослідною роботою учнів Малої академії наук учнівської молоді. </t>
  </si>
  <si>
    <t>участь у І турі</t>
  </si>
  <si>
    <t>участь у ІІ турі</t>
  </si>
  <si>
    <t>Підготовка здобувачів вищої освіти до участі у конкурсі студентських наукових робіт.</t>
  </si>
  <si>
    <t>Підготовка студентів-призерів міжнародних наукових студентських олімпіад та конференцій, мистецьких та творчих конкурсів (медалі, грамоти, дипломи) (за наказом ректора)</t>
  </si>
  <si>
    <t>за умов безпосередньої участі здобувача у заході, з виїздом за кордон</t>
  </si>
  <si>
    <t xml:space="preserve">Безоплатне залучення товарно-матеріальних цінностей (як благодійна допомога) за наявності  оприбуткування на баланс університету  </t>
  </si>
  <si>
    <t>Отримання Сертифікату В 2</t>
  </si>
  <si>
    <t>з англійської мови</t>
  </si>
  <si>
    <t>з інших мов ЄС</t>
  </si>
  <si>
    <t>Нарахування годин НПП, відповідальним за фізичне виховання за зайняте призове місце командою факультету серед здобувачів</t>
  </si>
  <si>
    <t>Робота відповідального за виховну роботу зі здобувачами, що перебувають на навчальній практиці або роботах у господарствах (для НПП які цілодобово перебувають на практиці зі студентами згідно наказу ректора)</t>
  </si>
  <si>
    <t>Організація, підготовка і проведення культурно - просвітницької зустрічі з представниками творчої інтелігенції, цікавими особистостями для здобувачів</t>
  </si>
  <si>
    <t>завідувач кафедри та інші заступники</t>
  </si>
  <si>
    <t>Проведення профорієнтаційних заходів (ознайомчі лекції, семінари, круглі столи, лабораторні заняття, екскурсії)</t>
  </si>
  <si>
    <t>Тренерам НПП за підготовку та завоювання збірною командою ХДАЕУ призового місця на Всеукраїнських змаганнях (на всіх тренерів відповідно до наказу по ХДАЕУ про участь у змаганнях та ксерокопій диплому)</t>
  </si>
  <si>
    <t>Організація та проведення виробничих конференцій, семінарів тощо. Організація і проведення на базі  ХДАЕУ  виїзних конференцій, виставок, днів поля  (за погодженням з ректором)</t>
  </si>
  <si>
    <t>___________Оксана ЛЮБЕНКО</t>
  </si>
  <si>
    <t>Керівник підрозділу з організації виховної роботи зі студентами</t>
  </si>
  <si>
    <t xml:space="preserve">Підготовка та розміщення інформаційних матеріалів на сайт ХДАЕУ (за поданням декана) </t>
  </si>
  <si>
    <t>Участь у підготовці та проведенні Всеукраїнських студентських олімпіад ( І етапу )</t>
  </si>
  <si>
    <t>Участь у підготовці та проведенні Всеукраїнських студентських олімпіад ( II етапу на базі ХДАЕУ)</t>
  </si>
  <si>
    <t>Начальник НМВ</t>
  </si>
  <si>
    <t>_________________</t>
  </si>
  <si>
    <t>для проведення тестового контролю знань із змістової частини</t>
  </si>
  <si>
    <t xml:space="preserve">Щорічне оновлення завдань </t>
  </si>
  <si>
    <r>
      <t>деканом, заст.декана  або особою, яка виконує його обов</t>
    </r>
    <r>
      <rPr>
        <sz val="18"/>
        <rFont val="Arial"/>
        <family val="2"/>
        <charset val="204"/>
      </rPr>
      <t>'</t>
    </r>
    <r>
      <rPr>
        <sz val="18"/>
        <rFont val="Times New Roman"/>
        <family val="1"/>
        <charset val="204"/>
      </rPr>
      <t xml:space="preserve">язки  </t>
    </r>
  </si>
  <si>
    <t>Підготовка проєктної документації для участі у міжнародних проєктах та грантах</t>
  </si>
  <si>
    <t>що фінансуються за рахунок державного бюджету</t>
  </si>
  <si>
    <t>що фінансуються за інші рахунки</t>
  </si>
  <si>
    <t xml:space="preserve">мовами ЄС </t>
  </si>
  <si>
    <t>в інших фахових журналах та збірниках наукових праць мовами ЄС</t>
  </si>
  <si>
    <t>мовами ЄС</t>
  </si>
  <si>
    <t>Наукові доповідні на  конференціях, симпозіумах, семінарах (за умов підтвердження доповіді наконференції, в т.ч on-line)</t>
  </si>
  <si>
    <t>державних нагород</t>
  </si>
  <si>
    <t>премій та грантів Президента України, Верховної Ради України, Кабінету Міністрів України</t>
  </si>
  <si>
    <t xml:space="preserve">на обласному етапі Всеукраїнського конкурсу - захисту науково-долідницьких робітучнів-членів МАН. </t>
  </si>
  <si>
    <t xml:space="preserve">Отримання призового місця </t>
  </si>
  <si>
    <t>на фінальному етапі всеукраїнського конкурсу - захисту науково-дослідницьких робіт учнів-членів МАН</t>
  </si>
  <si>
    <t>Керівництво студентським науковим гуртком за наказом ректора (за умови наявності фотозвіту про роботу гуртка)</t>
  </si>
  <si>
    <t xml:space="preserve"> </t>
  </si>
  <si>
    <t>член редколегії</t>
  </si>
  <si>
    <t>підготовка студентської команди до участі в іграх                   КВН (за розпорядженням ректорату)</t>
  </si>
  <si>
    <t>відповідального по факультету за участь у               регіональних і вузівських конкурсах</t>
  </si>
  <si>
    <t>Вивчення і впровадження у освітній процес університету передового досвіду його організації шляхом проведення тематичного семінару (за умови відповідного підтвердження, публікації на сайті Університету).</t>
  </si>
  <si>
    <t xml:space="preserve"> за організацію семінару з удосконалення педагогічної майстерності</t>
  </si>
  <si>
    <t>за організацію та проведення тематичного семінару на кафедрі</t>
  </si>
  <si>
    <t>Робота відповідального по факультетам ( з числа НПП з організації спортивно масової роботи                       серед викладачів і співробітників та підготовки команд до участі у загальній університетській                 Спартакіаді ХДАЕУ (за наказом ректора)</t>
  </si>
  <si>
    <t>Організація, підготовка і проведення тематичного вечора, згідно із затвердженим планом для здобувачів, кількістю не менше 25 осіб</t>
  </si>
  <si>
    <t>декан, заступник декана або особа, яка виконує обов’язки заступника декана з виховної роботи</t>
  </si>
  <si>
    <t>особа з питань працевлаштування</t>
  </si>
  <si>
    <t>Організація роботи сезонних шкіл ХДАЕУ</t>
  </si>
  <si>
    <t>Проведення лекцій у сезонних школах ХДАЕУ</t>
  </si>
  <si>
    <t>Організація і проведення екскурсій, відвідування вистав, концертів та інших культурно -                 просвітницьких заходів та спортивних змагань (для НПП, які не є наставниками академічних груп)</t>
  </si>
  <si>
    <t>Олена КАН</t>
  </si>
  <si>
    <t>Ганна ЖОСАН</t>
  </si>
  <si>
    <t>Кафедра</t>
  </si>
  <si>
    <t>_________________________________Сергій ЛАВРЕНКО</t>
  </si>
  <si>
    <t>ПЛАНУВАННЯ НАВЧАЛЬНОГО НАВАНТАЖЕННЯ ВИКЛАДАЧІВ НА 2023 / 2024 Н.Р.</t>
  </si>
  <si>
    <t>Дані викладача</t>
  </si>
  <si>
    <t>ПЛАН НА ОСІННІЙ СЕМЕСТР</t>
  </si>
  <si>
    <t>ПЛАН НА ВЕСНЯНИЙ СЕМЕСТР</t>
  </si>
  <si>
    <t>К-ть ставок</t>
  </si>
  <si>
    <t>Прізвище, ініціали</t>
  </si>
  <si>
    <t>Посада, вчена ступінь, звання</t>
  </si>
  <si>
    <t>Лекцїї</t>
  </si>
  <si>
    <t>Лабораторні</t>
  </si>
  <si>
    <t>Практичні зан.</t>
  </si>
  <si>
    <t>Інд. заняття</t>
  </si>
  <si>
    <t>Екзамени</t>
  </si>
  <si>
    <t>Конс. до екз.</t>
  </si>
  <si>
    <t>Заліки</t>
  </si>
  <si>
    <t>Інд. завдання</t>
  </si>
  <si>
    <t>Контр. роботи</t>
  </si>
  <si>
    <t>Дипл. пр (роб)</t>
  </si>
  <si>
    <t>Керівн. практ.</t>
  </si>
  <si>
    <t>Участь в  ЕК</t>
  </si>
  <si>
    <t>Всього за семестр</t>
  </si>
  <si>
    <t>Всього розподілено:</t>
  </si>
  <si>
    <t>Нерозподілене навантаження:</t>
  </si>
  <si>
    <t>Разом:</t>
  </si>
  <si>
    <t>Кафедра___________________</t>
  </si>
  <si>
    <t xml:space="preserve">Декан ____________ факультету___________             </t>
  </si>
  <si>
    <t>Затверджено на засіданні кафедри_________</t>
  </si>
  <si>
    <t>Протокол №______</t>
  </si>
  <si>
    <t>Зав. Кафедрою___________________</t>
  </si>
  <si>
    <t>Завідувач кафедри _________________</t>
  </si>
  <si>
    <t>_____________________ Сергій ЛАВРЕНКО</t>
  </si>
  <si>
    <t>______ навчального навантаження за 2023-2024 навч. рік</t>
  </si>
  <si>
    <t>Кафедра__________________________</t>
  </si>
  <si>
    <t>________ навчального навантаження за 2023-2024 навч. рік</t>
  </si>
  <si>
    <t>Кафедра_____________________________</t>
  </si>
  <si>
    <t>Херсонський державний аграрно-економічний університет</t>
  </si>
  <si>
    <t>Планове навантаження викладача на 2023-2024 навчальний рік</t>
  </si>
  <si>
    <t>I півріччя</t>
  </si>
  <si>
    <t>Група</t>
  </si>
  <si>
    <t>Підгр.</t>
  </si>
  <si>
    <t>Студ.*</t>
  </si>
  <si>
    <t>Предмет</t>
  </si>
  <si>
    <t>Шифр</t>
  </si>
  <si>
    <t>Л</t>
  </si>
  <si>
    <t>Лаб</t>
  </si>
  <si>
    <t>Пр</t>
  </si>
  <si>
    <t>Сам</t>
  </si>
  <si>
    <t>Інд</t>
  </si>
  <si>
    <t>Кон</t>
  </si>
  <si>
    <t>Екз</t>
  </si>
  <si>
    <t>КЕк</t>
  </si>
  <si>
    <t>Зал</t>
  </si>
  <si>
    <t>ІЗд</t>
  </si>
  <si>
    <t>КтР</t>
  </si>
  <si>
    <t>ДПР</t>
  </si>
  <si>
    <t>Кер</t>
  </si>
  <si>
    <t>Ек</t>
  </si>
  <si>
    <t>Святк</t>
  </si>
  <si>
    <t>Контр</t>
  </si>
  <si>
    <t>Бюдж</t>
  </si>
  <si>
    <t>г/тиж</t>
  </si>
  <si>
    <t>Ф.Навч.</t>
  </si>
  <si>
    <t>Фінанс</t>
  </si>
  <si>
    <t>Склад лекційного потоку</t>
  </si>
  <si>
    <t>Склад збірної групи</t>
  </si>
  <si>
    <t>Напрям/ спеціальність/збірні групи</t>
  </si>
  <si>
    <t>Факультет/Інститут/Відділення</t>
  </si>
  <si>
    <t>Денна</t>
  </si>
  <si>
    <t>Бюдж.</t>
  </si>
  <si>
    <t>II півріччя</t>
  </si>
  <si>
    <t>Напрям/спеціальність/ збірні групи</t>
  </si>
  <si>
    <t>Заочна</t>
  </si>
  <si>
    <t>Фактично за І півріччя -  год., з них плат. навч. -  год., держ. навч. -  год.</t>
  </si>
  <si>
    <t>Фактично за ІІ півріччя -  год., з них плат. навч. -  год., держ. навч. -  год.</t>
  </si>
  <si>
    <t>Фактично за рік до оплати -  год., з них плат. навч. - 0 год., держ. навч. -  год.</t>
  </si>
  <si>
    <t>Завідувач кафедри _________</t>
  </si>
  <si>
    <t>Завідувач кафедри ____________</t>
  </si>
  <si>
    <t>Декан______________ факультету _____________</t>
  </si>
  <si>
    <t xml:space="preserve">Декан ___________ факультету _________________    </t>
  </si>
  <si>
    <t>______________ навчального навантаження за 2023-2024 навч. рік</t>
  </si>
  <si>
    <t>Звіт по навантаженю НПП на 2023-2024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</si>
</sst>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0"/>
      <name val="Arial Cyr"/>
      <charset val="204"/>
    </font>
    <font>
      <sz val="12"/>
      <name val="Arial Cyr"/>
      <family val="2"/>
      <charset val="204"/>
    </font>
    <font>
      <b/>
      <sz val="14"/>
      <name val="Arial Cyr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sz val="14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1"/>
    </font>
    <font>
      <sz val="18"/>
      <name val="Times New Roman"/>
      <family val="1"/>
    </font>
    <font>
      <sz val="18"/>
      <name val="Arial Cyr"/>
      <charset val="204"/>
    </font>
    <font>
      <b/>
      <sz val="18"/>
      <name val="Arial Cyr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22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sz val="16"/>
      <color indexed="63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  <charset val="1"/>
    </font>
    <font>
      <sz val="22"/>
      <name val="Times New Roman"/>
      <family val="1"/>
    </font>
    <font>
      <sz val="18"/>
      <name val="Times New Roman"/>
      <family val="1"/>
      <charset val="1"/>
    </font>
    <font>
      <sz val="18"/>
      <name val="Arial Cyr"/>
      <family val="2"/>
      <charset val="204"/>
    </font>
    <font>
      <sz val="18"/>
      <name val="Arial"/>
      <family val="2"/>
      <charset val="204"/>
    </font>
    <font>
      <b/>
      <sz val="22"/>
      <name val="Times New Roman"/>
      <family val="1"/>
      <charset val="204"/>
    </font>
    <font>
      <sz val="24"/>
      <name val="Times New Roman"/>
      <family val="1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4"/>
      <name val="Times New Roman"/>
      <family val="1"/>
      <charset val="1"/>
    </font>
    <font>
      <b/>
      <sz val="18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name val="Arial Cyr"/>
      <charset val="204"/>
    </font>
    <font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name val="Arial"/>
      <charset val="1"/>
    </font>
    <font>
      <b/>
      <sz val="10"/>
      <name val="Arial"/>
      <charset val="1"/>
    </font>
    <font>
      <sz val="8"/>
      <name val="Arial"/>
      <charset val="1"/>
    </font>
    <font>
      <sz val="10"/>
      <name val="Arial"/>
      <charset val="1"/>
    </font>
    <font>
      <u/>
      <sz val="10"/>
      <color theme="10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6" fillId="0" borderId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532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5" fillId="0" borderId="0" xfId="0" applyFont="1"/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/>
    <xf numFmtId="0" fontId="11" fillId="0" borderId="0" xfId="0" applyFont="1"/>
    <xf numFmtId="0" fontId="6" fillId="0" borderId="0" xfId="0" applyFont="1" applyAlignment="1">
      <alignment horizontal="center" vertical="center" textRotation="90" wrapText="1"/>
    </xf>
    <xf numFmtId="0" fontId="7" fillId="0" borderId="0" xfId="0" applyFont="1" applyAlignment="1">
      <alignment horizontal="center" vertical="center" textRotation="90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/>
    <xf numFmtId="0" fontId="17" fillId="0" borderId="0" xfId="0" applyFont="1"/>
    <xf numFmtId="0" fontId="10" fillId="0" borderId="0" xfId="0" applyFont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2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9" fillId="0" borderId="0" xfId="0" applyFont="1"/>
    <xf numFmtId="0" fontId="18" fillId="0" borderId="0" xfId="0" applyFont="1"/>
    <xf numFmtId="0" fontId="20" fillId="0" borderId="0" xfId="0" applyFont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2" xfId="0" applyFont="1" applyBorder="1" applyAlignment="1">
      <alignment vertical="center" textRotation="90" wrapText="1"/>
    </xf>
    <xf numFmtId="0" fontId="15" fillId="0" borderId="0" xfId="0" applyFont="1"/>
    <xf numFmtId="0" fontId="10" fillId="0" borderId="8" xfId="0" applyFont="1" applyBorder="1" applyAlignment="1">
      <alignment vertical="center" wrapText="1"/>
    </xf>
    <xf numFmtId="0" fontId="24" fillId="0" borderId="0" xfId="0" applyFont="1"/>
    <xf numFmtId="0" fontId="24" fillId="0" borderId="10" xfId="0" applyFont="1" applyBorder="1"/>
    <xf numFmtId="0" fontId="2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0" xfId="0" applyFont="1" applyBorder="1"/>
    <xf numFmtId="0" fontId="25" fillId="0" borderId="2" xfId="0" applyFont="1" applyBorder="1" applyAlignment="1">
      <alignment horizontal="center" vertical="center" wrapText="1"/>
    </xf>
    <xf numFmtId="2" fontId="25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2" xfId="0" applyFont="1" applyBorder="1" applyAlignment="1">
      <alignment vertical="center" textRotation="90" wrapText="1"/>
    </xf>
    <xf numFmtId="0" fontId="30" fillId="0" borderId="0" xfId="0" applyFont="1"/>
    <xf numFmtId="0" fontId="17" fillId="0" borderId="5" xfId="0" applyFont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textRotation="90" wrapText="1"/>
    </xf>
    <xf numFmtId="0" fontId="17" fillId="4" borderId="6" xfId="0" applyFont="1" applyFill="1" applyBorder="1" applyAlignment="1">
      <alignment horizontal="center" textRotation="90" wrapText="1"/>
    </xf>
    <xf numFmtId="0" fontId="17" fillId="4" borderId="9" xfId="0" applyFont="1" applyFill="1" applyBorder="1" applyAlignment="1">
      <alignment horizontal="center" textRotation="90" wrapText="1"/>
    </xf>
    <xf numFmtId="0" fontId="2" fillId="0" borderId="10" xfId="0" applyFont="1" applyBorder="1"/>
    <xf numFmtId="0" fontId="17" fillId="0" borderId="11" xfId="0" applyFont="1" applyBorder="1" applyAlignment="1">
      <alignment vertical="center" textRotation="90" wrapText="1"/>
    </xf>
    <xf numFmtId="0" fontId="17" fillId="0" borderId="1" xfId="0" applyFont="1" applyBorder="1" applyAlignment="1">
      <alignment horizontal="center" vertical="center" textRotation="90" wrapText="1"/>
    </xf>
    <xf numFmtId="0" fontId="10" fillId="0" borderId="0" xfId="0" applyFont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32" fillId="0" borderId="0" xfId="0" applyFont="1"/>
    <xf numFmtId="0" fontId="22" fillId="0" borderId="0" xfId="0" applyFont="1"/>
    <xf numFmtId="0" fontId="17" fillId="0" borderId="1" xfId="0" applyFont="1" applyBorder="1" applyAlignment="1">
      <alignment vertical="center" textRotation="90" wrapText="1"/>
    </xf>
    <xf numFmtId="0" fontId="10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13" fillId="0" borderId="0" xfId="0" applyFont="1" applyProtection="1">
      <protection locked="0"/>
    </xf>
    <xf numFmtId="0" fontId="14" fillId="0" borderId="0" xfId="0" applyFont="1"/>
    <xf numFmtId="0" fontId="13" fillId="0" borderId="2" xfId="0" applyFont="1" applyBorder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3" fillId="0" borderId="0" xfId="0" applyFont="1"/>
    <xf numFmtId="0" fontId="24" fillId="0" borderId="2" xfId="0" applyFont="1" applyBorder="1" applyAlignment="1" applyProtection="1">
      <alignment horizontal="center" textRotation="90" wrapText="1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2" borderId="9" xfId="0" applyFont="1" applyFill="1" applyBorder="1" applyAlignment="1">
      <alignment horizontal="center" wrapText="1"/>
    </xf>
    <xf numFmtId="0" fontId="24" fillId="0" borderId="13" xfId="0" applyFont="1" applyBorder="1" applyAlignment="1" applyProtection="1">
      <alignment horizontal="center"/>
      <protection locked="0"/>
    </xf>
    <xf numFmtId="0" fontId="24" fillId="0" borderId="2" xfId="0" applyFont="1" applyBorder="1" applyProtection="1">
      <protection locked="0"/>
    </xf>
    <xf numFmtId="0" fontId="24" fillId="0" borderId="2" xfId="0" applyFont="1" applyBorder="1" applyAlignment="1" applyProtection="1">
      <alignment horizont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2" borderId="9" xfId="0" applyFont="1" applyFill="1" applyBorder="1" applyAlignment="1">
      <alignment horizontal="center" vertical="center"/>
    </xf>
    <xf numFmtId="0" fontId="24" fillId="0" borderId="14" xfId="0" applyFont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4" fillId="5" borderId="2" xfId="0" applyFont="1" applyFill="1" applyBorder="1" applyProtection="1">
      <protection locked="0"/>
    </xf>
    <xf numFmtId="0" fontId="24" fillId="5" borderId="2" xfId="0" applyFont="1" applyFill="1" applyBorder="1" applyAlignment="1" applyProtection="1">
      <alignment horizontal="center" wrapText="1"/>
      <protection locked="0"/>
    </xf>
    <xf numFmtId="0" fontId="24" fillId="5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Protection="1">
      <protection locked="0"/>
    </xf>
    <xf numFmtId="0" fontId="23" fillId="2" borderId="2" xfId="0" applyFont="1" applyFill="1" applyBorder="1" applyAlignment="1">
      <alignment horizontal="center" vertical="center"/>
    </xf>
    <xf numFmtId="0" fontId="24" fillId="0" borderId="9" xfId="0" applyFont="1" applyBorder="1" applyAlignment="1" applyProtection="1">
      <alignment horizontal="center"/>
      <protection locked="0"/>
    </xf>
    <xf numFmtId="0" fontId="24" fillId="0" borderId="9" xfId="0" applyFont="1" applyBorder="1" applyProtection="1">
      <protection locked="0"/>
    </xf>
    <xf numFmtId="0" fontId="24" fillId="0" borderId="9" xfId="0" applyFont="1" applyBorder="1" applyAlignment="1" applyProtection="1">
      <alignment horizontal="center" wrapText="1"/>
      <protection locked="0"/>
    </xf>
    <xf numFmtId="0" fontId="24" fillId="0" borderId="9" xfId="0" applyFont="1" applyBorder="1" applyAlignment="1" applyProtection="1">
      <alignment horizontal="center" vertical="center" wrapText="1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3" borderId="2" xfId="0" applyFont="1" applyFill="1" applyBorder="1" applyProtection="1">
      <protection locked="0"/>
    </xf>
    <xf numFmtId="0" fontId="24" fillId="3" borderId="2" xfId="0" applyFont="1" applyFill="1" applyBorder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24" fillId="6" borderId="2" xfId="0" applyFont="1" applyFill="1" applyBorder="1" applyAlignment="1" applyProtection="1">
      <alignment vertical="center"/>
      <protection locked="0"/>
    </xf>
    <xf numFmtId="0" fontId="24" fillId="6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6" borderId="0" xfId="0" applyFont="1" applyFill="1" applyAlignment="1" applyProtection="1">
      <alignment vertical="center"/>
      <protection locked="0"/>
    </xf>
    <xf numFmtId="0" fontId="24" fillId="6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9" fillId="0" borderId="2" xfId="0" applyFont="1" applyBorder="1"/>
    <xf numFmtId="0" fontId="4" fillId="0" borderId="2" xfId="0" applyFont="1" applyBorder="1" applyProtection="1"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>
      <alignment horizontal="center" wrapText="1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2" xfId="0" applyFont="1" applyBorder="1" applyProtection="1">
      <protection locked="0"/>
    </xf>
    <xf numFmtId="0" fontId="17" fillId="0" borderId="2" xfId="0" applyFont="1" applyBorder="1" applyAlignment="1" applyProtection="1">
      <alignment horizont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2" borderId="9" xfId="0" applyFont="1" applyFill="1" applyBorder="1" applyAlignment="1">
      <alignment horizontal="center" vertical="center"/>
    </xf>
    <xf numFmtId="0" fontId="28" fillId="0" borderId="0" xfId="0" applyFont="1"/>
    <xf numFmtId="0" fontId="17" fillId="0" borderId="1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5" borderId="2" xfId="0" applyFont="1" applyFill="1" applyBorder="1" applyProtection="1">
      <protection locked="0"/>
    </xf>
    <xf numFmtId="0" fontId="17" fillId="5" borderId="2" xfId="0" applyFont="1" applyFill="1" applyBorder="1" applyAlignment="1" applyProtection="1">
      <alignment horizontal="center" wrapText="1"/>
      <protection locked="0"/>
    </xf>
    <xf numFmtId="0" fontId="17" fillId="5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Protection="1">
      <protection locked="0"/>
    </xf>
    <xf numFmtId="0" fontId="27" fillId="2" borderId="2" xfId="0" applyFont="1" applyFill="1" applyBorder="1" applyAlignment="1">
      <alignment horizontal="center" vertical="center"/>
    </xf>
    <xf numFmtId="0" fontId="17" fillId="0" borderId="9" xfId="0" applyFont="1" applyBorder="1" applyAlignment="1" applyProtection="1">
      <alignment horizontal="center"/>
      <protection locked="0"/>
    </xf>
    <xf numFmtId="0" fontId="17" fillId="0" borderId="9" xfId="0" applyFont="1" applyBorder="1" applyProtection="1">
      <protection locked="0"/>
    </xf>
    <xf numFmtId="0" fontId="17" fillId="0" borderId="9" xfId="0" applyFont="1" applyBorder="1" applyAlignment="1" applyProtection="1">
      <alignment horizont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28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3" borderId="2" xfId="0" applyFont="1" applyFill="1" applyBorder="1" applyProtection="1">
      <protection locked="0"/>
    </xf>
    <xf numFmtId="0" fontId="17" fillId="3" borderId="2" xfId="0" applyFont="1" applyFill="1" applyBorder="1" applyAlignment="1">
      <alignment horizontal="center" vertical="center"/>
    </xf>
    <xf numFmtId="0" fontId="28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6" borderId="2" xfId="0" applyFont="1" applyFill="1" applyBorder="1" applyAlignment="1" applyProtection="1">
      <alignment vertical="center"/>
      <protection locked="0"/>
    </xf>
    <xf numFmtId="0" fontId="17" fillId="6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9" fillId="0" borderId="0" xfId="0" applyFont="1"/>
    <xf numFmtId="1" fontId="25" fillId="0" borderId="2" xfId="0" applyNumberFormat="1" applyFont="1" applyBorder="1" applyAlignment="1">
      <alignment horizontal="center" vertical="center"/>
    </xf>
    <xf numFmtId="1" fontId="25" fillId="0" borderId="2" xfId="0" applyNumberFormat="1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20" fillId="7" borderId="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38" fillId="0" borderId="0" xfId="0" applyFont="1"/>
    <xf numFmtId="0" fontId="42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2" xfId="0" applyFont="1" applyBorder="1"/>
    <xf numFmtId="0" fontId="42" fillId="0" borderId="0" xfId="0" applyFont="1"/>
    <xf numFmtId="0" fontId="20" fillId="0" borderId="2" xfId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42" fillId="7" borderId="2" xfId="0" applyFont="1" applyFill="1" applyBorder="1"/>
    <xf numFmtId="0" fontId="20" fillId="7" borderId="2" xfId="0" applyFont="1" applyFill="1" applyBorder="1"/>
    <xf numFmtId="0" fontId="18" fillId="8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8" fillId="0" borderId="0" xfId="0" applyFont="1" applyAlignment="1">
      <alignment horizontal="center"/>
    </xf>
    <xf numFmtId="0" fontId="41" fillId="8" borderId="2" xfId="0" applyFont="1" applyFill="1" applyBorder="1" applyAlignment="1">
      <alignment horizontal="center"/>
    </xf>
    <xf numFmtId="0" fontId="40" fillId="8" borderId="2" xfId="0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20" fillId="8" borderId="2" xfId="1" applyFont="1" applyFill="1" applyBorder="1" applyAlignment="1">
      <alignment horizontal="center"/>
    </xf>
    <xf numFmtId="0" fontId="37" fillId="8" borderId="2" xfId="0" applyFont="1" applyFill="1" applyBorder="1" applyAlignment="1">
      <alignment horizontal="center"/>
    </xf>
    <xf numFmtId="1" fontId="10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90" wrapText="1"/>
    </xf>
    <xf numFmtId="0" fontId="18" fillId="10" borderId="2" xfId="1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0" fillId="0" borderId="2" xfId="1" applyFont="1" applyFill="1" applyBorder="1" applyAlignment="1">
      <alignment horizontal="center"/>
    </xf>
    <xf numFmtId="0" fontId="39" fillId="0" borderId="5" xfId="1" applyFont="1" applyFill="1" applyBorder="1" applyAlignment="1">
      <alignment horizontal="center"/>
    </xf>
    <xf numFmtId="0" fontId="41" fillId="0" borderId="5" xfId="1" applyFont="1" applyFill="1" applyBorder="1" applyAlignment="1">
      <alignment horizontal="center"/>
    </xf>
    <xf numFmtId="0" fontId="20" fillId="0" borderId="5" xfId="1" applyFont="1" applyFill="1" applyBorder="1" applyAlignment="1">
      <alignment horizontal="center"/>
    </xf>
    <xf numFmtId="0" fontId="18" fillId="0" borderId="2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42" fillId="0" borderId="0" xfId="1" applyFont="1" applyFill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2" fillId="0" borderId="0" xfId="0" applyFont="1" applyFill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41" fillId="0" borderId="7" xfId="1" applyFont="1" applyFill="1" applyBorder="1" applyAlignment="1">
      <alignment horizontal="center"/>
    </xf>
    <xf numFmtId="0" fontId="41" fillId="0" borderId="2" xfId="1" applyFont="1" applyFill="1" applyBorder="1" applyAlignment="1">
      <alignment horizontal="center"/>
    </xf>
    <xf numFmtId="0" fontId="46" fillId="0" borderId="2" xfId="0" applyFont="1" applyFill="1" applyBorder="1" applyAlignment="1">
      <alignment horizontal="center"/>
    </xf>
    <xf numFmtId="0" fontId="47" fillId="0" borderId="2" xfId="0" applyFont="1" applyFill="1" applyBorder="1" applyAlignment="1">
      <alignment horizontal="center"/>
    </xf>
    <xf numFmtId="0" fontId="48" fillId="0" borderId="2" xfId="0" applyFont="1" applyFill="1" applyBorder="1" applyAlignment="1">
      <alignment horizontal="center"/>
    </xf>
    <xf numFmtId="0" fontId="49" fillId="0" borderId="2" xfId="0" applyFont="1" applyFill="1" applyBorder="1" applyAlignment="1">
      <alignment horizontal="center"/>
    </xf>
    <xf numFmtId="0" fontId="38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42" fillId="0" borderId="2" xfId="1" applyFont="1" applyFill="1" applyBorder="1" applyAlignment="1">
      <alignment horizontal="center"/>
    </xf>
    <xf numFmtId="0" fontId="39" fillId="0" borderId="2" xfId="1" applyFont="1" applyFill="1" applyBorder="1" applyAlignment="1">
      <alignment horizontal="center"/>
    </xf>
    <xf numFmtId="0" fontId="15" fillId="0" borderId="2" xfId="1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/>
    </xf>
    <xf numFmtId="0" fontId="16" fillId="0" borderId="5" xfId="1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0" fontId="16" fillId="0" borderId="8" xfId="1" applyFont="1" applyFill="1" applyBorder="1" applyAlignment="1">
      <alignment horizontal="center"/>
    </xf>
    <xf numFmtId="0" fontId="38" fillId="0" borderId="0" xfId="1" applyFont="1" applyFill="1" applyAlignment="1">
      <alignment horizontal="center"/>
    </xf>
    <xf numFmtId="0" fontId="39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9" fillId="0" borderId="2" xfId="0" applyFont="1" applyFill="1" applyBorder="1"/>
    <xf numFmtId="0" fontId="4" fillId="0" borderId="8" xfId="0" applyFont="1" applyFill="1" applyBorder="1"/>
    <xf numFmtId="0" fontId="19" fillId="0" borderId="8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0" fontId="16" fillId="0" borderId="4" xfId="1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6" fillId="0" borderId="2" xfId="1" applyFont="1" applyFill="1" applyBorder="1" applyAlignment="1">
      <alignment horizontal="center" wrapText="1"/>
    </xf>
    <xf numFmtId="0" fontId="18" fillId="0" borderId="2" xfId="1" applyFont="1" applyFill="1" applyBorder="1"/>
    <xf numFmtId="0" fontId="37" fillId="0" borderId="2" xfId="1" applyFont="1" applyFill="1" applyBorder="1" applyAlignment="1">
      <alignment horizontal="center"/>
    </xf>
    <xf numFmtId="0" fontId="37" fillId="0" borderId="0" xfId="1" applyFont="1" applyFill="1"/>
    <xf numFmtId="0" fontId="18" fillId="0" borderId="6" xfId="0" applyFont="1" applyFill="1" applyBorder="1" applyAlignment="1">
      <alignment horizontal="center"/>
    </xf>
    <xf numFmtId="0" fontId="18" fillId="0" borderId="2" xfId="0" applyFont="1" applyFill="1" applyBorder="1"/>
    <xf numFmtId="0" fontId="37" fillId="0" borderId="0" xfId="0" applyFont="1" applyFill="1"/>
    <xf numFmtId="0" fontId="43" fillId="0" borderId="2" xfId="1" applyFont="1" applyFill="1" applyBorder="1" applyAlignment="1">
      <alignment horizontal="center"/>
    </xf>
    <xf numFmtId="0" fontId="4" fillId="0" borderId="0" xfId="0" applyFont="1" applyFill="1"/>
    <xf numFmtId="0" fontId="10" fillId="0" borderId="8" xfId="0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53" fillId="0" borderId="0" xfId="2"/>
    <xf numFmtId="0" fontId="51" fillId="0" borderId="0" xfId="2" applyFont="1"/>
    <xf numFmtId="0" fontId="50" fillId="0" borderId="29" xfId="2" applyFont="1" applyBorder="1" applyAlignment="1">
      <alignment horizontal="center" vertical="center" wrapText="1"/>
    </xf>
    <xf numFmtId="0" fontId="50" fillId="0" borderId="29" xfId="2" applyFont="1" applyBorder="1" applyAlignment="1">
      <alignment horizontal="center" textRotation="90" wrapText="1"/>
    </xf>
    <xf numFmtId="0" fontId="50" fillId="0" borderId="29" xfId="2" applyFont="1" applyBorder="1" applyAlignment="1">
      <alignment vertical="top" wrapText="1"/>
    </xf>
    <xf numFmtId="0" fontId="50" fillId="0" borderId="29" xfId="2" applyFont="1" applyBorder="1" applyAlignment="1">
      <alignment horizontal="center" vertical="top" wrapText="1"/>
    </xf>
    <xf numFmtId="0" fontId="50" fillId="11" borderId="29" xfId="2" applyFont="1" applyFill="1" applyBorder="1" applyAlignment="1">
      <alignment horizontal="center" vertical="top" wrapText="1"/>
    </xf>
    <xf numFmtId="0" fontId="53" fillId="11" borderId="0" xfId="2" applyFill="1"/>
    <xf numFmtId="0" fontId="50" fillId="12" borderId="29" xfId="2" applyFont="1" applyFill="1" applyBorder="1" applyAlignment="1">
      <alignment horizontal="center" vertical="top" wrapText="1"/>
    </xf>
    <xf numFmtId="0" fontId="50" fillId="13" borderId="29" xfId="2" applyFont="1" applyFill="1" applyBorder="1" applyAlignment="1">
      <alignment horizontal="center" vertical="top" wrapText="1"/>
    </xf>
    <xf numFmtId="2" fontId="25" fillId="14" borderId="2" xfId="0" applyNumberFormat="1" applyFont="1" applyFill="1" applyBorder="1" applyAlignment="1">
      <alignment horizontal="center" vertical="center"/>
    </xf>
    <xf numFmtId="0" fontId="9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5" fillId="0" borderId="0" xfId="2" applyFont="1"/>
    <xf numFmtId="0" fontId="55" fillId="0" borderId="0" xfId="2" applyFont="1" applyAlignment="1">
      <alignment horizontal="center"/>
    </xf>
    <xf numFmtId="0" fontId="50" fillId="0" borderId="0" xfId="2" applyFont="1" applyBorder="1" applyAlignment="1">
      <alignment vertical="top" wrapText="1"/>
    </xf>
    <xf numFmtId="0" fontId="44" fillId="0" borderId="0" xfId="0" applyFont="1" applyAlignment="1"/>
    <xf numFmtId="0" fontId="25" fillId="0" borderId="29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/>
    </xf>
    <xf numFmtId="2" fontId="25" fillId="14" borderId="29" xfId="0" applyNumberFormat="1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/>
    </xf>
    <xf numFmtId="0" fontId="18" fillId="0" borderId="29" xfId="1" applyFont="1" applyFill="1" applyBorder="1" applyAlignment="1">
      <alignment horizontal="center"/>
    </xf>
    <xf numFmtId="0" fontId="10" fillId="0" borderId="29" xfId="1" applyFont="1" applyFill="1" applyBorder="1" applyAlignment="1">
      <alignment horizontal="center"/>
    </xf>
    <xf numFmtId="1" fontId="10" fillId="0" borderId="2" xfId="3" quotePrefix="1" applyNumberFormat="1" applyFont="1" applyBorder="1" applyAlignment="1">
      <alignment horizontal="center" vertical="center" wrapText="1"/>
    </xf>
    <xf numFmtId="0" fontId="39" fillId="14" borderId="2" xfId="0" applyFont="1" applyFill="1" applyBorder="1" applyAlignment="1">
      <alignment horizontal="center"/>
    </xf>
    <xf numFmtId="0" fontId="39" fillId="0" borderId="29" xfId="0" applyFont="1" applyFill="1" applyBorder="1" applyAlignment="1">
      <alignment horizontal="center"/>
    </xf>
    <xf numFmtId="0" fontId="16" fillId="0" borderId="29" xfId="1" applyFont="1" applyFill="1" applyBorder="1" applyAlignment="1">
      <alignment horizontal="center"/>
    </xf>
    <xf numFmtId="0" fontId="16" fillId="0" borderId="25" xfId="1" applyFont="1" applyFill="1" applyBorder="1" applyAlignment="1">
      <alignment horizontal="center"/>
    </xf>
    <xf numFmtId="0" fontId="16" fillId="0" borderId="26" xfId="1" applyFont="1" applyFill="1" applyBorder="1" applyAlignment="1">
      <alignment horizontal="center"/>
    </xf>
    <xf numFmtId="0" fontId="16" fillId="0" borderId="27" xfId="1" applyFont="1" applyFill="1" applyBorder="1" applyAlignment="1">
      <alignment horizontal="center"/>
    </xf>
    <xf numFmtId="0" fontId="16" fillId="0" borderId="29" xfId="1" applyFont="1" applyFill="1" applyBorder="1" applyAlignment="1">
      <alignment horizontal="center" wrapText="1"/>
    </xf>
    <xf numFmtId="0" fontId="10" fillId="0" borderId="2" xfId="3" quotePrefix="1" applyFont="1" applyFill="1" applyBorder="1" applyAlignment="1">
      <alignment horizontal="center"/>
    </xf>
    <xf numFmtId="0" fontId="41" fillId="14" borderId="2" xfId="0" applyFont="1" applyFill="1" applyBorder="1" applyAlignment="1">
      <alignment horizontal="center"/>
    </xf>
    <xf numFmtId="0" fontId="41" fillId="14" borderId="2" xfId="0" applyFont="1" applyFill="1" applyBorder="1" applyAlignment="1">
      <alignment horizontal="center" wrapText="1"/>
    </xf>
    <xf numFmtId="0" fontId="41" fillId="14" borderId="5" xfId="0" applyFont="1" applyFill="1" applyBorder="1" applyAlignment="1">
      <alignment horizontal="center"/>
    </xf>
    <xf numFmtId="0" fontId="40" fillId="14" borderId="2" xfId="0" applyFont="1" applyFill="1" applyBorder="1" applyAlignment="1">
      <alignment horizontal="center"/>
    </xf>
    <xf numFmtId="0" fontId="40" fillId="14" borderId="5" xfId="0" applyFont="1" applyFill="1" applyBorder="1" applyAlignment="1">
      <alignment horizontal="center"/>
    </xf>
    <xf numFmtId="0" fontId="40" fillId="14" borderId="4" xfId="0" applyFont="1" applyFill="1" applyBorder="1" applyAlignment="1">
      <alignment horizontal="center"/>
    </xf>
    <xf numFmtId="0" fontId="18" fillId="14" borderId="9" xfId="0" applyFont="1" applyFill="1" applyBorder="1" applyAlignment="1">
      <alignment horizontal="center"/>
    </xf>
    <xf numFmtId="0" fontId="38" fillId="14" borderId="0" xfId="0" applyFont="1" applyFill="1" applyAlignment="1">
      <alignment horizontal="center"/>
    </xf>
    <xf numFmtId="0" fontId="10" fillId="0" borderId="5" xfId="3" applyFont="1" applyFill="1" applyBorder="1" applyAlignment="1">
      <alignment horizontal="center"/>
    </xf>
    <xf numFmtId="0" fontId="10" fillId="0" borderId="2" xfId="3" applyFont="1" applyBorder="1" applyAlignment="1">
      <alignment horizontal="center" vertical="center" wrapText="1"/>
    </xf>
    <xf numFmtId="0" fontId="20" fillId="0" borderId="29" xfId="1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42" fillId="14" borderId="2" xfId="0" applyFont="1" applyFill="1" applyBorder="1" applyAlignment="1">
      <alignment horizontal="center"/>
    </xf>
    <xf numFmtId="0" fontId="20" fillId="14" borderId="2" xfId="1" applyFont="1" applyFill="1" applyBorder="1" applyAlignment="1">
      <alignment horizontal="center"/>
    </xf>
    <xf numFmtId="0" fontId="20" fillId="14" borderId="2" xfId="0" applyFont="1" applyFill="1" applyBorder="1" applyAlignment="1">
      <alignment horizontal="center"/>
    </xf>
    <xf numFmtId="0" fontId="18" fillId="14" borderId="2" xfId="0" applyFont="1" applyFill="1" applyBorder="1" applyAlignment="1">
      <alignment horizontal="center"/>
    </xf>
    <xf numFmtId="0" fontId="20" fillId="14" borderId="29" xfId="1" applyFont="1" applyFill="1" applyBorder="1" applyAlignment="1">
      <alignment horizontal="center"/>
    </xf>
    <xf numFmtId="0" fontId="18" fillId="14" borderId="2" xfId="1" applyFont="1" applyFill="1" applyBorder="1" applyAlignment="1">
      <alignment horizontal="center"/>
    </xf>
    <xf numFmtId="0" fontId="18" fillId="14" borderId="29" xfId="1" applyFont="1" applyFill="1" applyBorder="1" applyAlignment="1">
      <alignment horizontal="center"/>
    </xf>
    <xf numFmtId="0" fontId="10" fillId="0" borderId="5" xfId="3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56" fillId="0" borderId="0" xfId="4" applyFont="1"/>
    <xf numFmtId="0" fontId="55" fillId="0" borderId="0" xfId="4"/>
    <xf numFmtId="0" fontId="57" fillId="0" borderId="29" xfId="4" applyFont="1" applyBorder="1" applyAlignment="1">
      <alignment horizontal="center" vertical="center" wrapText="1"/>
    </xf>
    <xf numFmtId="0" fontId="57" fillId="0" borderId="29" xfId="4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25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55" fillId="0" borderId="0" xfId="2" applyFont="1" applyAlignment="1">
      <alignment horizontal="center"/>
    </xf>
    <xf numFmtId="0" fontId="55" fillId="0" borderId="0" xfId="2" applyFont="1" applyAlignment="1">
      <alignment horizontal="center" wrapText="1"/>
    </xf>
    <xf numFmtId="0" fontId="50" fillId="0" borderId="25" xfId="2" applyFont="1" applyBorder="1" applyAlignment="1">
      <alignment horizontal="center" vertical="center" wrapText="1"/>
    </xf>
    <xf numFmtId="0" fontId="50" fillId="0" borderId="26" xfId="2" applyFont="1" applyBorder="1" applyAlignment="1">
      <alignment horizontal="center" vertical="center" wrapText="1"/>
    </xf>
    <xf numFmtId="0" fontId="50" fillId="0" borderId="27" xfId="2" applyFont="1" applyBorder="1" applyAlignment="1">
      <alignment horizontal="center" vertical="center" wrapText="1"/>
    </xf>
    <xf numFmtId="0" fontId="50" fillId="0" borderId="28" xfId="2" applyFont="1" applyBorder="1" applyAlignment="1">
      <alignment horizontal="center" textRotation="90" wrapText="1"/>
    </xf>
    <xf numFmtId="0" fontId="50" fillId="0" borderId="9" xfId="2" applyFont="1" applyBorder="1" applyAlignment="1">
      <alignment horizontal="center" textRotation="90" wrapText="1"/>
    </xf>
    <xf numFmtId="0" fontId="50" fillId="11" borderId="25" xfId="2" applyFont="1" applyFill="1" applyBorder="1" applyAlignment="1">
      <alignment vertical="top" wrapText="1"/>
    </xf>
    <xf numFmtId="0" fontId="50" fillId="11" borderId="26" xfId="2" applyFont="1" applyFill="1" applyBorder="1" applyAlignment="1">
      <alignment vertical="top" wrapText="1"/>
    </xf>
    <xf numFmtId="0" fontId="50" fillId="11" borderId="27" xfId="2" applyFont="1" applyFill="1" applyBorder="1" applyAlignment="1">
      <alignment vertical="top" wrapText="1"/>
    </xf>
    <xf numFmtId="0" fontId="52" fillId="13" borderId="0" xfId="2" applyFont="1" applyFill="1" applyAlignment="1">
      <alignment horizontal="left" vertical="top"/>
    </xf>
    <xf numFmtId="0" fontId="52" fillId="13" borderId="14" xfId="2" applyFont="1" applyFill="1" applyBorder="1" applyAlignment="1">
      <alignment horizontal="left" vertical="top"/>
    </xf>
    <xf numFmtId="0" fontId="52" fillId="0" borderId="30" xfId="2" applyFont="1" applyBorder="1" applyAlignment="1">
      <alignment horizontal="left" vertical="top"/>
    </xf>
    <xf numFmtId="0" fontId="52" fillId="0" borderId="31" xfId="2" applyFont="1" applyBorder="1" applyAlignment="1">
      <alignment horizontal="left" vertical="top"/>
    </xf>
    <xf numFmtId="0" fontId="17" fillId="0" borderId="1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textRotation="90" wrapText="1"/>
    </xf>
    <xf numFmtId="0" fontId="17" fillId="0" borderId="11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7" fillId="0" borderId="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textRotation="90" wrapText="1"/>
    </xf>
    <xf numFmtId="0" fontId="17" fillId="0" borderId="9" xfId="0" applyFont="1" applyBorder="1" applyAlignment="1">
      <alignment horizontal="center" textRotation="90" wrapText="1"/>
    </xf>
    <xf numFmtId="0" fontId="17" fillId="0" borderId="6" xfId="0" applyFont="1" applyBorder="1" applyAlignment="1">
      <alignment horizontal="center" textRotation="90" wrapText="1"/>
    </xf>
    <xf numFmtId="0" fontId="1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 vertical="center" textRotation="92"/>
    </xf>
    <xf numFmtId="0" fontId="6" fillId="0" borderId="6" xfId="0" applyFont="1" applyBorder="1" applyAlignment="1">
      <alignment horizontal="center" vertical="center" textRotation="92"/>
    </xf>
    <xf numFmtId="0" fontId="6" fillId="0" borderId="9" xfId="0" applyFont="1" applyBorder="1" applyAlignment="1">
      <alignment horizontal="center" vertical="center" textRotation="92"/>
    </xf>
    <xf numFmtId="0" fontId="17" fillId="0" borderId="1" xfId="0" applyFont="1" applyBorder="1" applyAlignment="1">
      <alignment horizontal="center" vertical="center" textRotation="92"/>
    </xf>
    <xf numFmtId="0" fontId="17" fillId="0" borderId="6" xfId="0" applyFont="1" applyBorder="1" applyAlignment="1">
      <alignment horizontal="center" vertical="center" textRotation="92"/>
    </xf>
    <xf numFmtId="0" fontId="17" fillId="0" borderId="9" xfId="0" applyFont="1" applyBorder="1" applyAlignment="1">
      <alignment horizontal="center" vertical="center" textRotation="92"/>
    </xf>
    <xf numFmtId="0" fontId="17" fillId="0" borderId="13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17" fillId="0" borderId="21" xfId="0" applyFont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textRotation="90" wrapText="1"/>
    </xf>
    <xf numFmtId="0" fontId="17" fillId="0" borderId="12" xfId="0" applyFont="1" applyBorder="1" applyAlignment="1">
      <alignment horizontal="center" textRotation="90" wrapText="1"/>
    </xf>
    <xf numFmtId="0" fontId="17" fillId="0" borderId="11" xfId="0" applyFont="1" applyBorder="1" applyAlignment="1">
      <alignment horizontal="center" textRotation="90" wrapText="1"/>
    </xf>
    <xf numFmtId="0" fontId="17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90"/>
    </xf>
    <xf numFmtId="0" fontId="17" fillId="0" borderId="9" xfId="0" applyFont="1" applyBorder="1" applyAlignment="1">
      <alignment horizontal="center" vertical="center" textRotation="90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5" xfId="3" applyFont="1" applyFill="1" applyBorder="1" applyAlignment="1">
      <alignment horizontal="center"/>
    </xf>
    <xf numFmtId="0" fontId="10" fillId="0" borderId="4" xfId="3" applyFont="1" applyFill="1" applyBorder="1" applyAlignment="1">
      <alignment horizontal="center"/>
    </xf>
    <xf numFmtId="0" fontId="10" fillId="0" borderId="8" xfId="3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3" borderId="5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40" fillId="14" borderId="5" xfId="0" applyFont="1" applyFill="1" applyBorder="1" applyAlignment="1">
      <alignment horizontal="center"/>
    </xf>
    <xf numFmtId="0" fontId="40" fillId="14" borderId="8" xfId="0" applyFont="1" applyFill="1" applyBorder="1" applyAlignment="1">
      <alignment horizontal="center"/>
    </xf>
    <xf numFmtId="0" fontId="40" fillId="14" borderId="4" xfId="0" applyFont="1" applyFill="1" applyBorder="1" applyAlignment="1">
      <alignment horizontal="center"/>
    </xf>
    <xf numFmtId="0" fontId="42" fillId="1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9" xfId="0" applyFont="1" applyBorder="1" applyAlignment="1">
      <alignment horizontal="center" vertical="center" textRotation="90" wrapText="1"/>
    </xf>
    <xf numFmtId="0" fontId="41" fillId="14" borderId="2" xfId="0" applyFont="1" applyFill="1" applyBorder="1" applyAlignment="1">
      <alignment horizontal="center"/>
    </xf>
    <xf numFmtId="0" fontId="41" fillId="14" borderId="5" xfId="0" applyFont="1" applyFill="1" applyBorder="1" applyAlignment="1">
      <alignment horizontal="center"/>
    </xf>
    <xf numFmtId="0" fontId="41" fillId="14" borderId="4" xfId="0" applyFont="1" applyFill="1" applyBorder="1" applyAlignment="1">
      <alignment horizontal="center"/>
    </xf>
    <xf numFmtId="0" fontId="41" fillId="14" borderId="8" xfId="0" applyFont="1" applyFill="1" applyBorder="1" applyAlignment="1">
      <alignment horizontal="center"/>
    </xf>
    <xf numFmtId="0" fontId="42" fillId="14" borderId="5" xfId="0" applyFont="1" applyFill="1" applyBorder="1" applyAlignment="1">
      <alignment horizontal="center"/>
    </xf>
    <xf numFmtId="0" fontId="42" fillId="14" borderId="4" xfId="0" applyFont="1" applyFill="1" applyBorder="1" applyAlignment="1">
      <alignment horizontal="center"/>
    </xf>
    <xf numFmtId="0" fontId="42" fillId="14" borderId="8" xfId="0" applyFont="1" applyFill="1" applyBorder="1" applyAlignment="1">
      <alignment horizontal="center"/>
    </xf>
    <xf numFmtId="0" fontId="40" fillId="14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textRotation="90"/>
    </xf>
    <xf numFmtId="0" fontId="15" fillId="0" borderId="9" xfId="0" applyFont="1" applyBorder="1" applyAlignment="1">
      <alignment horizontal="center" vertical="center" textRotation="90"/>
    </xf>
    <xf numFmtId="0" fontId="31" fillId="0" borderId="1" xfId="0" applyFont="1" applyBorder="1" applyAlignment="1">
      <alignment horizontal="center" vertical="center" textRotation="90" wrapText="1"/>
    </xf>
    <xf numFmtId="0" fontId="31" fillId="0" borderId="9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2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textRotation="90"/>
    </xf>
    <xf numFmtId="0" fontId="15" fillId="0" borderId="9" xfId="0" applyFont="1" applyBorder="1" applyAlignment="1">
      <alignment horizontal="center" textRotation="90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textRotation="90" wrapText="1"/>
    </xf>
    <xf numFmtId="0" fontId="15" fillId="0" borderId="8" xfId="0" applyFont="1" applyBorder="1" applyAlignment="1">
      <alignment horizontal="center" vertical="center" textRotation="90" wrapText="1"/>
    </xf>
    <xf numFmtId="0" fontId="15" fillId="0" borderId="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textRotation="90" wrapText="1"/>
    </xf>
    <xf numFmtId="0" fontId="13" fillId="0" borderId="6" xfId="0" applyFont="1" applyBorder="1"/>
    <xf numFmtId="0" fontId="13" fillId="0" borderId="9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textRotation="90" wrapText="1"/>
    </xf>
    <xf numFmtId="0" fontId="31" fillId="0" borderId="6" xfId="0" applyFont="1" applyBorder="1" applyAlignment="1">
      <alignment horizontal="center" vertical="center" textRotation="90" wrapText="1"/>
    </xf>
    <xf numFmtId="0" fontId="21" fillId="0" borderId="0" xfId="0" applyFont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justify" wrapText="1"/>
    </xf>
    <xf numFmtId="0" fontId="10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/>
    </xf>
    <xf numFmtId="0" fontId="10" fillId="0" borderId="0" xfId="0" applyFont="1" applyAlignment="1">
      <alignment horizontal="left"/>
    </xf>
    <xf numFmtId="0" fontId="10" fillId="0" borderId="0" xfId="4" applyFont="1" applyAlignment="1">
      <alignment horizontal="left"/>
    </xf>
    <xf numFmtId="0" fontId="12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3" fillId="2" borderId="11" xfId="0" applyFont="1" applyFill="1" applyBorder="1" applyAlignment="1" applyProtection="1">
      <alignment horizontal="center"/>
      <protection locked="0"/>
    </xf>
    <xf numFmtId="0" fontId="23" fillId="2" borderId="21" xfId="0" applyFont="1" applyFill="1" applyBorder="1" applyAlignment="1" applyProtection="1">
      <alignment horizontal="center"/>
      <protection locked="0"/>
    </xf>
    <xf numFmtId="0" fontId="23" fillId="5" borderId="2" xfId="0" applyFont="1" applyFill="1" applyBorder="1" applyAlignment="1" applyProtection="1">
      <alignment horizontal="center"/>
      <protection locked="0"/>
    </xf>
    <xf numFmtId="0" fontId="23" fillId="2" borderId="5" xfId="0" applyFont="1" applyFill="1" applyBorder="1" applyAlignment="1" applyProtection="1">
      <alignment horizontal="center"/>
      <protection locked="0"/>
    </xf>
    <xf numFmtId="0" fontId="23" fillId="2" borderId="8" xfId="0" applyFont="1" applyFill="1" applyBorder="1" applyAlignment="1" applyProtection="1">
      <alignment horizontal="center"/>
      <protection locked="0"/>
    </xf>
    <xf numFmtId="0" fontId="23" fillId="2" borderId="12" xfId="0" applyFont="1" applyFill="1" applyBorder="1" applyAlignment="1" applyProtection="1">
      <alignment horizontal="center"/>
      <protection locked="0"/>
    </xf>
    <xf numFmtId="0" fontId="23" fillId="2" borderId="14" xfId="0" applyFont="1" applyFill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 textRotation="90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16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19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22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textRotation="90" wrapText="1"/>
      <protection locked="0"/>
    </xf>
    <xf numFmtId="0" fontId="23" fillId="2" borderId="9" xfId="0" applyFont="1" applyFill="1" applyBorder="1" applyAlignment="1" applyProtection="1">
      <alignment horizontal="center" textRotation="90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textRotation="90" wrapText="1"/>
      <protection locked="0"/>
    </xf>
    <xf numFmtId="0" fontId="24" fillId="0" borderId="9" xfId="0" applyFont="1" applyBorder="1" applyAlignment="1" applyProtection="1">
      <alignment horizontal="center" vertical="center" textRotation="90" wrapText="1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center" textRotation="90" wrapText="1"/>
      <protection locked="0"/>
    </xf>
    <xf numFmtId="0" fontId="24" fillId="0" borderId="9" xfId="0" applyFont="1" applyBorder="1" applyAlignment="1" applyProtection="1">
      <alignment horizontal="center" textRotation="90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27" fillId="5" borderId="2" xfId="0" applyFont="1" applyFill="1" applyBorder="1" applyAlignment="1" applyProtection="1">
      <alignment horizontal="center"/>
      <protection locked="0"/>
    </xf>
    <xf numFmtId="0" fontId="27" fillId="2" borderId="5" xfId="0" applyFont="1" applyFill="1" applyBorder="1" applyAlignment="1" applyProtection="1">
      <alignment horizontal="center"/>
      <protection locked="0"/>
    </xf>
    <xf numFmtId="0" fontId="27" fillId="2" borderId="8" xfId="0" applyFont="1" applyFill="1" applyBorder="1" applyAlignment="1" applyProtection="1">
      <alignment horizont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/>
      <protection locked="0"/>
    </xf>
    <xf numFmtId="0" fontId="28" fillId="0" borderId="16" xfId="0" applyFont="1" applyBorder="1" applyAlignment="1" applyProtection="1">
      <alignment horizontal="center"/>
      <protection locked="0"/>
    </xf>
    <xf numFmtId="0" fontId="28" fillId="0" borderId="17" xfId="0" applyFont="1" applyBorder="1" applyAlignment="1" applyProtection="1">
      <alignment horizontal="center"/>
      <protection locked="0"/>
    </xf>
    <xf numFmtId="0" fontId="28" fillId="0" borderId="12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8" fillId="0" borderId="14" xfId="0" applyFont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9" xfId="0" applyFont="1" applyBorder="1" applyAlignment="1" applyProtection="1">
      <alignment horizontal="center"/>
      <protection locked="0"/>
    </xf>
    <xf numFmtId="0" fontId="28" fillId="0" borderId="20" xfId="0" applyFont="1" applyBorder="1" applyAlignment="1" applyProtection="1">
      <alignment horizontal="center"/>
      <protection locked="0"/>
    </xf>
    <xf numFmtId="0" fontId="27" fillId="2" borderId="11" xfId="0" applyFont="1" applyFill="1" applyBorder="1" applyAlignment="1" applyProtection="1">
      <alignment horizontal="center"/>
      <protection locked="0"/>
    </xf>
    <xf numFmtId="0" fontId="27" fillId="2" borderId="21" xfId="0" applyFont="1" applyFill="1" applyBorder="1" applyAlignment="1" applyProtection="1">
      <alignment horizontal="center"/>
      <protection locked="0"/>
    </xf>
    <xf numFmtId="0" fontId="28" fillId="0" borderId="7" xfId="0" applyFont="1" applyBorder="1" applyAlignment="1" applyProtection="1">
      <alignment horizontal="center"/>
      <protection locked="0"/>
    </xf>
    <xf numFmtId="0" fontId="28" fillId="0" borderId="22" xfId="0" applyFont="1" applyBorder="1" applyAlignment="1" applyProtection="1">
      <alignment horizontal="center"/>
      <protection locked="0"/>
    </xf>
    <xf numFmtId="0" fontId="28" fillId="0" borderId="13" xfId="0" applyFont="1" applyBorder="1" applyAlignment="1" applyProtection="1">
      <alignment horizontal="center"/>
      <protection locked="0"/>
    </xf>
    <xf numFmtId="0" fontId="27" fillId="2" borderId="12" xfId="0" applyFont="1" applyFill="1" applyBorder="1" applyAlignment="1" applyProtection="1">
      <alignment horizontal="center"/>
      <protection locked="0"/>
    </xf>
    <xf numFmtId="0" fontId="27" fillId="2" borderId="14" xfId="0" applyFont="1" applyFill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</cellXfs>
  <cellStyles count="5">
    <cellStyle name="Гіперпосилання" xfId="3" builtinId="8"/>
    <cellStyle name="Звичайний" xfId="0" builtinId="0"/>
    <cellStyle name="Обычный 2" xfId="1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75</xdr:col>
      <xdr:colOff>75821</xdr:colOff>
      <xdr:row>34</xdr:row>
      <xdr:rowOff>37910</xdr:rowOff>
    </xdr:from>
    <xdr:to>
      <xdr:col>76</xdr:col>
      <xdr:colOff>454546</xdr:colOff>
      <xdr:row>37</xdr:row>
      <xdr:rowOff>12937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273210E2-7CFC-7F49-8770-85C0733541BF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61940" y="19050000"/>
          <a:ext cx="1193800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&#1055;&#1083;&#1072;&#1085;%20&#1085;&#1072;&#1074;&#1072;&#1085;&#1090;&#1072;&#1078;&#1077;&#1085;&#1085;&#1103;%202021-2022%20&#1085;.&#1088;.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єщенко1"/>
      <sheetName val="Алєщенко2"/>
      <sheetName val="Білоусова1"/>
      <sheetName val="Білоусова2"/>
      <sheetName val="Боліла1"/>
      <sheetName val="Боліла2"/>
      <sheetName val="Дебела1"/>
      <sheetName val="Дебела2"/>
      <sheetName val="Димова 1"/>
      <sheetName val="Димова 2"/>
      <sheetName val="Жосан1"/>
      <sheetName val="Жосан2"/>
      <sheetName val="Капліна 1"/>
      <sheetName val="Капліна2"/>
      <sheetName val="Кириченко 1"/>
      <sheetName val="Кириченко 2"/>
      <sheetName val="Ларченко1"/>
      <sheetName val="Ларченко2"/>
      <sheetName val="Лобода 1"/>
      <sheetName val="Лобода2"/>
      <sheetName val="Морозов1"/>
      <sheetName val="Морозов2"/>
      <sheetName val="Худік1"/>
      <sheetName val="Худік2"/>
      <sheetName val="Не розподілене навантаження1"/>
      <sheetName val="Не розподілене навантаження 2"/>
      <sheetName val="Навчальна робота"/>
      <sheetName val="Загальне навантаження"/>
      <sheetName val="Наукова та інноваційна"/>
      <sheetName val="Навчально-методична"/>
      <sheetName val="Організаційно-вихов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9">
          <cell r="B19" t="str">
            <v>Алєщенко Л.О.</v>
          </cell>
        </row>
        <row r="20">
          <cell r="B20" t="str">
            <v>Білоусова Т.П.</v>
          </cell>
        </row>
        <row r="21">
          <cell r="B21" t="str">
            <v>Боліла С.Ю.</v>
          </cell>
        </row>
        <row r="22">
          <cell r="B22" t="str">
            <v>Димова Г.О.</v>
          </cell>
        </row>
        <row r="23">
          <cell r="B23" t="str">
            <v>Дебела І.М.</v>
          </cell>
        </row>
        <row r="24">
          <cell r="B24" t="str">
            <v>Жосан Г.В.</v>
          </cell>
        </row>
        <row r="25">
          <cell r="B25" t="str">
            <v>Капліна А.І.</v>
          </cell>
        </row>
        <row r="26">
          <cell r="B26" t="str">
            <v>Кириченко Н.В.</v>
          </cell>
        </row>
        <row r="27">
          <cell r="B27" t="str">
            <v>Ларченко О.В.</v>
          </cell>
        </row>
        <row r="28">
          <cell r="B28" t="str">
            <v>Лобода О.М.</v>
          </cell>
        </row>
        <row r="29">
          <cell r="B29" t="str">
            <v>Морозов Р.В.</v>
          </cell>
        </row>
        <row r="30">
          <cell r="B30" t="str">
            <v>Худік Н.Д.</v>
          </cell>
        </row>
      </sheetData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7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5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M60"/>
  <sheetViews>
    <sheetView zoomScale="60" zoomScaleNormal="75" workbookViewId="0">
      <selection activeCell="G6" sqref="G6"/>
    </sheetView>
  </sheetViews>
  <sheetFormatPr defaultColWidth="8.81640625" defaultRowHeight="12.5" x14ac:dyDescent="0.25"/>
  <cols>
    <col min="2" max="2" width="38.6328125" customWidth="1"/>
    <col min="3" max="3" width="16.81640625" customWidth="1"/>
    <col min="4" max="4" width="15" customWidth="1"/>
    <col min="5" max="5" width="10.6328125" customWidth="1"/>
    <col min="6" max="7" width="15.6328125" customWidth="1"/>
    <col min="8" max="8" width="13.6328125" customWidth="1"/>
    <col min="9" max="9" width="18.08984375" customWidth="1"/>
    <col min="10" max="10" width="17" customWidth="1"/>
    <col min="11" max="11" width="21.08984375" customWidth="1"/>
    <col min="12" max="12" width="17.36328125" customWidth="1"/>
  </cols>
  <sheetData>
    <row r="1" spans="1:13" s="29" customFormat="1" ht="28" x14ac:dyDescent="0.6">
      <c r="A1" s="305" t="s">
        <v>302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9"/>
      <c r="M1" s="9"/>
    </row>
    <row r="2" spans="1:13" s="29" customFormat="1" ht="18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9"/>
      <c r="M2" s="9"/>
    </row>
    <row r="3" spans="1:13" s="29" customFormat="1" ht="25" x14ac:dyDescent="0.5">
      <c r="A3" s="11"/>
      <c r="B3" s="306" t="s">
        <v>454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</row>
    <row r="4" spans="1:13" s="29" customFormat="1" ht="25.5" x14ac:dyDescent="0.55000000000000004">
      <c r="A4" s="11"/>
      <c r="B4" s="11"/>
      <c r="C4" s="11"/>
      <c r="D4" s="11"/>
      <c r="E4" s="41" t="s">
        <v>373</v>
      </c>
      <c r="F4" s="42"/>
      <c r="G4" s="42"/>
      <c r="H4" s="42"/>
      <c r="I4" s="42"/>
      <c r="J4" s="43"/>
      <c r="K4" s="11"/>
      <c r="L4" s="9"/>
      <c r="M4" s="9"/>
    </row>
    <row r="5" spans="1:13" s="29" customFormat="1" ht="18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9"/>
      <c r="M5" s="9"/>
    </row>
    <row r="6" spans="1:13" s="29" customFormat="1" ht="18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29" customFormat="1" ht="25.5" x14ac:dyDescent="0.55000000000000004">
      <c r="A7" s="307" t="s">
        <v>155</v>
      </c>
      <c r="B7" s="307"/>
      <c r="C7" s="307"/>
      <c r="D7" s="9"/>
      <c r="E7" s="308"/>
      <c r="F7" s="308"/>
      <c r="G7" s="308"/>
      <c r="H7" s="9"/>
      <c r="I7" s="9"/>
      <c r="J7" s="309"/>
      <c r="K7" s="309"/>
      <c r="L7" s="9"/>
      <c r="M7" s="9"/>
    </row>
    <row r="8" spans="1:13" s="29" customFormat="1" ht="23" x14ac:dyDescent="0.5">
      <c r="A8" s="11"/>
      <c r="B8" s="11"/>
      <c r="C8" s="11"/>
      <c r="D8" s="9"/>
      <c r="E8" s="11"/>
      <c r="F8" s="11"/>
      <c r="G8" s="11"/>
      <c r="H8" s="9"/>
      <c r="I8" s="9"/>
      <c r="J8" s="44"/>
      <c r="K8" s="44"/>
      <c r="L8" s="9"/>
      <c r="M8" s="9"/>
    </row>
    <row r="9" spans="1:13" s="29" customFormat="1" ht="48" customHeight="1" x14ac:dyDescent="0.5">
      <c r="A9" s="315" t="s">
        <v>165</v>
      </c>
      <c r="B9" s="315"/>
      <c r="C9" s="315"/>
      <c r="D9" s="9"/>
      <c r="E9" s="9"/>
      <c r="F9" s="9"/>
      <c r="G9" s="9"/>
      <c r="H9" s="312" t="s">
        <v>164</v>
      </c>
      <c r="I9" s="312"/>
      <c r="J9" s="312"/>
      <c r="K9" s="39"/>
      <c r="L9" s="9"/>
      <c r="M9" s="9"/>
    </row>
    <row r="10" spans="1:13" s="29" customFormat="1" ht="28.5" customHeight="1" x14ac:dyDescent="0.5">
      <c r="A10" s="39"/>
      <c r="B10" s="45"/>
      <c r="C10" s="39" t="s">
        <v>163</v>
      </c>
      <c r="D10" s="9"/>
      <c r="E10" s="9"/>
      <c r="F10" s="9"/>
      <c r="G10" s="9"/>
      <c r="H10" s="39" t="s">
        <v>374</v>
      </c>
      <c r="K10" s="39"/>
      <c r="L10" s="9"/>
      <c r="M10" s="9"/>
    </row>
    <row r="11" spans="1:13" s="29" customFormat="1" ht="18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s="29" customFormat="1" ht="18" x14ac:dyDescent="0.4">
      <c r="E12" s="9"/>
      <c r="F12" s="9"/>
      <c r="G12" s="9"/>
      <c r="H12" s="9"/>
    </row>
    <row r="13" spans="1:13" s="29" customFormat="1" ht="16.5" customHeight="1" x14ac:dyDescent="0.35">
      <c r="A13" s="304" t="s">
        <v>125</v>
      </c>
      <c r="B13" s="304" t="s">
        <v>156</v>
      </c>
      <c r="C13" s="304" t="s">
        <v>5</v>
      </c>
      <c r="D13" s="304" t="s">
        <v>157</v>
      </c>
      <c r="E13" s="316" t="s">
        <v>158</v>
      </c>
      <c r="F13" s="314" t="s">
        <v>159</v>
      </c>
      <c r="G13" s="314"/>
      <c r="H13" s="314"/>
      <c r="I13" s="304" t="s">
        <v>3</v>
      </c>
      <c r="J13" s="304" t="s">
        <v>4</v>
      </c>
      <c r="K13" s="304" t="s">
        <v>160</v>
      </c>
      <c r="L13" s="310" t="s">
        <v>161</v>
      </c>
      <c r="M13" s="7"/>
    </row>
    <row r="14" spans="1:13" s="29" customFormat="1" ht="61.5" customHeight="1" x14ac:dyDescent="0.35">
      <c r="A14" s="304"/>
      <c r="B14" s="304"/>
      <c r="C14" s="304"/>
      <c r="D14" s="304"/>
      <c r="E14" s="316"/>
      <c r="F14" s="46" t="s">
        <v>132</v>
      </c>
      <c r="G14" s="46" t="s">
        <v>134</v>
      </c>
      <c r="H14" s="46" t="s">
        <v>161</v>
      </c>
      <c r="I14" s="304"/>
      <c r="J14" s="304"/>
      <c r="K14" s="304"/>
      <c r="L14" s="311"/>
      <c r="M14" s="7"/>
    </row>
    <row r="15" spans="1:13" s="29" customFormat="1" ht="20.5" x14ac:dyDescent="0.35">
      <c r="A15" s="46">
        <v>1</v>
      </c>
      <c r="B15" s="298"/>
      <c r="C15" s="113"/>
      <c r="D15" s="46"/>
      <c r="E15" s="47"/>
      <c r="F15" s="46"/>
      <c r="G15" s="46"/>
      <c r="H15" s="151">
        <f>F15+G15</f>
        <v>0</v>
      </c>
      <c r="I15" s="268">
        <f>'Наукова та інноваційна'!DF19</f>
        <v>0</v>
      </c>
      <c r="J15" s="286">
        <f>'Навчально-методична '!BN12</f>
        <v>0</v>
      </c>
      <c r="K15" s="297">
        <f>'Організаційно-виховна'!CX14</f>
        <v>0</v>
      </c>
      <c r="L15" s="181">
        <f>SUM(H15:K15)</f>
        <v>0</v>
      </c>
      <c r="M15" s="7"/>
    </row>
    <row r="16" spans="1:13" s="29" customFormat="1" ht="20.5" x14ac:dyDescent="0.35">
      <c r="A16" s="46">
        <v>2</v>
      </c>
      <c r="B16" s="298"/>
      <c r="C16" s="113"/>
      <c r="D16" s="46"/>
      <c r="E16" s="47"/>
      <c r="F16" s="46"/>
      <c r="G16" s="46"/>
      <c r="H16" s="151">
        <f t="shared" ref="H16:H34" si="0">F16+G16</f>
        <v>0</v>
      </c>
      <c r="I16" s="268">
        <f>'Наукова та інноваційна'!DF20</f>
        <v>0</v>
      </c>
      <c r="J16" s="286">
        <f>'Навчально-методична '!BN13</f>
        <v>0</v>
      </c>
      <c r="K16" s="297">
        <f>'Організаційно-виховна'!CX15</f>
        <v>0</v>
      </c>
      <c r="L16" s="181">
        <f t="shared" ref="L16:L34" si="1">SUM(H16:K16)</f>
        <v>0</v>
      </c>
      <c r="M16" s="7"/>
    </row>
    <row r="17" spans="1:13" s="29" customFormat="1" ht="20.5" x14ac:dyDescent="0.35">
      <c r="A17" s="46">
        <v>3</v>
      </c>
      <c r="B17" s="298"/>
      <c r="C17" s="185"/>
      <c r="D17" s="46"/>
      <c r="E17" s="47"/>
      <c r="F17" s="46"/>
      <c r="G17" s="46"/>
      <c r="H17" s="151">
        <f t="shared" si="0"/>
        <v>0</v>
      </c>
      <c r="I17" s="268">
        <f>'Наукова та інноваційна'!DF21</f>
        <v>0</v>
      </c>
      <c r="J17" s="286">
        <f>'Навчально-методична '!BN14</f>
        <v>0</v>
      </c>
      <c r="K17" s="297">
        <f>'Організаційно-виховна'!CX16</f>
        <v>0</v>
      </c>
      <c r="L17" s="181">
        <f t="shared" si="1"/>
        <v>0</v>
      </c>
      <c r="M17" s="7"/>
    </row>
    <row r="18" spans="1:13" s="29" customFormat="1" ht="20.5" x14ac:dyDescent="0.35">
      <c r="A18" s="46">
        <v>4</v>
      </c>
      <c r="B18" s="298"/>
      <c r="C18" s="185"/>
      <c r="D18" s="46"/>
      <c r="E18" s="47"/>
      <c r="F18" s="46"/>
      <c r="G18" s="46"/>
      <c r="H18" s="151">
        <f t="shared" si="0"/>
        <v>0</v>
      </c>
      <c r="I18" s="268">
        <f>'Наукова та інноваційна'!DF22</f>
        <v>0</v>
      </c>
      <c r="J18" s="286">
        <f>'Навчально-методична '!BN15</f>
        <v>0</v>
      </c>
      <c r="K18" s="297">
        <f>'Організаційно-виховна'!CX17</f>
        <v>0</v>
      </c>
      <c r="L18" s="181">
        <f t="shared" si="1"/>
        <v>0</v>
      </c>
      <c r="M18" s="7"/>
    </row>
    <row r="19" spans="1:13" s="29" customFormat="1" ht="20.5" x14ac:dyDescent="0.35">
      <c r="A19" s="46">
        <v>5</v>
      </c>
      <c r="B19" s="298"/>
      <c r="C19" s="185"/>
      <c r="D19" s="46"/>
      <c r="E19" s="47"/>
      <c r="F19" s="46"/>
      <c r="G19" s="46"/>
      <c r="H19" s="151">
        <f t="shared" si="0"/>
        <v>0</v>
      </c>
      <c r="I19" s="268">
        <f>'Наукова та інноваційна'!DF23</f>
        <v>0</v>
      </c>
      <c r="J19" s="286">
        <f>'Навчально-методична '!BN16</f>
        <v>0</v>
      </c>
      <c r="K19" s="297">
        <f>'Організаційно-виховна'!CX18</f>
        <v>0</v>
      </c>
      <c r="L19" s="181">
        <f t="shared" si="1"/>
        <v>0</v>
      </c>
      <c r="M19" s="7"/>
    </row>
    <row r="20" spans="1:13" s="29" customFormat="1" ht="20.5" x14ac:dyDescent="0.35">
      <c r="A20" s="46">
        <v>6</v>
      </c>
      <c r="B20" s="298"/>
      <c r="C20" s="185"/>
      <c r="D20" s="46"/>
      <c r="E20" s="47"/>
      <c r="F20" s="46"/>
      <c r="G20" s="46"/>
      <c r="H20" s="151">
        <f t="shared" si="0"/>
        <v>0</v>
      </c>
      <c r="I20" s="268">
        <f>'Наукова та інноваційна'!DF24</f>
        <v>0</v>
      </c>
      <c r="J20" s="286">
        <f>'Навчально-методична '!BN17</f>
        <v>0</v>
      </c>
      <c r="K20" s="297">
        <f>'Організаційно-виховна'!CX19</f>
        <v>0</v>
      </c>
      <c r="L20" s="181">
        <f t="shared" si="1"/>
        <v>0</v>
      </c>
      <c r="M20" s="7"/>
    </row>
    <row r="21" spans="1:13" s="29" customFormat="1" ht="20.5" x14ac:dyDescent="0.35">
      <c r="A21" s="46">
        <v>7</v>
      </c>
      <c r="B21" s="298"/>
      <c r="C21" s="185"/>
      <c r="D21" s="46"/>
      <c r="E21" s="47"/>
      <c r="F21" s="46"/>
      <c r="G21" s="46"/>
      <c r="H21" s="151">
        <f t="shared" si="0"/>
        <v>0</v>
      </c>
      <c r="I21" s="268">
        <f>'Наукова та інноваційна'!DF25</f>
        <v>0</v>
      </c>
      <c r="J21" s="286">
        <f>'Навчально-методична '!BN18</f>
        <v>0</v>
      </c>
      <c r="K21" s="297">
        <f>'Організаційно-виховна'!CX20</f>
        <v>0</v>
      </c>
      <c r="L21" s="181">
        <f t="shared" si="1"/>
        <v>0</v>
      </c>
      <c r="M21" s="7"/>
    </row>
    <row r="22" spans="1:13" s="29" customFormat="1" ht="20.5" x14ac:dyDescent="0.35">
      <c r="A22" s="46">
        <v>8</v>
      </c>
      <c r="B22" s="298"/>
      <c r="C22" s="185"/>
      <c r="D22" s="46"/>
      <c r="E22" s="47"/>
      <c r="F22" s="46"/>
      <c r="G22" s="46"/>
      <c r="H22" s="151">
        <f t="shared" si="0"/>
        <v>0</v>
      </c>
      <c r="I22" s="268">
        <f>'Наукова та інноваційна'!DF26</f>
        <v>0</v>
      </c>
      <c r="J22" s="286">
        <f>'Навчально-методична '!BN19</f>
        <v>0</v>
      </c>
      <c r="K22" s="297">
        <f>'Організаційно-виховна'!CX21</f>
        <v>0</v>
      </c>
      <c r="L22" s="181">
        <f t="shared" si="1"/>
        <v>0</v>
      </c>
      <c r="M22" s="7"/>
    </row>
    <row r="23" spans="1:13" s="29" customFormat="1" ht="20.5" x14ac:dyDescent="0.35">
      <c r="A23" s="46">
        <v>9</v>
      </c>
      <c r="B23" s="298"/>
      <c r="C23" s="185"/>
      <c r="D23" s="46"/>
      <c r="E23" s="47"/>
      <c r="F23" s="46"/>
      <c r="G23" s="46"/>
      <c r="H23" s="151">
        <f t="shared" si="0"/>
        <v>0</v>
      </c>
      <c r="I23" s="268">
        <f>'Наукова та інноваційна'!DF27</f>
        <v>0</v>
      </c>
      <c r="J23" s="286">
        <f>'Навчально-методична '!BN20</f>
        <v>0</v>
      </c>
      <c r="K23" s="297">
        <f>'Організаційно-виховна'!CX22</f>
        <v>0</v>
      </c>
      <c r="L23" s="181">
        <f t="shared" si="1"/>
        <v>0</v>
      </c>
      <c r="M23" s="7"/>
    </row>
    <row r="24" spans="1:13" s="29" customFormat="1" ht="21.75" customHeight="1" x14ac:dyDescent="0.35">
      <c r="A24" s="46">
        <v>10</v>
      </c>
      <c r="B24" s="298"/>
      <c r="C24" s="185"/>
      <c r="D24" s="46"/>
      <c r="E24" s="47"/>
      <c r="F24" s="46"/>
      <c r="G24" s="46"/>
      <c r="H24" s="151">
        <f t="shared" si="0"/>
        <v>0</v>
      </c>
      <c r="I24" s="268">
        <f>'Наукова та інноваційна'!DF28</f>
        <v>0</v>
      </c>
      <c r="J24" s="286">
        <f>'Навчально-методична '!BN21</f>
        <v>0</v>
      </c>
      <c r="K24" s="297">
        <f>'Організаційно-виховна'!CX23</f>
        <v>0</v>
      </c>
      <c r="L24" s="181">
        <f t="shared" si="1"/>
        <v>0</v>
      </c>
      <c r="M24" s="7"/>
    </row>
    <row r="25" spans="1:13" s="29" customFormat="1" ht="20.5" x14ac:dyDescent="0.35">
      <c r="A25" s="46">
        <v>11</v>
      </c>
      <c r="B25" s="298"/>
      <c r="C25" s="185"/>
      <c r="D25" s="46"/>
      <c r="E25" s="47"/>
      <c r="F25" s="46"/>
      <c r="G25" s="46"/>
      <c r="H25" s="151">
        <f t="shared" si="0"/>
        <v>0</v>
      </c>
      <c r="I25" s="268">
        <f>'Наукова та інноваційна'!DF29</f>
        <v>0</v>
      </c>
      <c r="J25" s="286">
        <f>'Навчально-методична '!BN22</f>
        <v>0</v>
      </c>
      <c r="K25" s="297">
        <f>'Організаційно-виховна'!CX24</f>
        <v>0</v>
      </c>
      <c r="L25" s="181">
        <f t="shared" si="1"/>
        <v>0</v>
      </c>
      <c r="M25" s="7"/>
    </row>
    <row r="26" spans="1:13" s="29" customFormat="1" ht="20.5" x14ac:dyDescent="0.35">
      <c r="A26" s="46">
        <v>12</v>
      </c>
      <c r="B26" s="298"/>
      <c r="C26" s="185"/>
      <c r="D26" s="46"/>
      <c r="E26" s="47"/>
      <c r="F26" s="46"/>
      <c r="G26" s="46"/>
      <c r="H26" s="151">
        <f t="shared" si="0"/>
        <v>0</v>
      </c>
      <c r="I26" s="268">
        <f>'Наукова та інноваційна'!DF30</f>
        <v>0</v>
      </c>
      <c r="J26" s="286">
        <f>'Навчально-методична '!BN23</f>
        <v>0</v>
      </c>
      <c r="K26" s="297">
        <f>'Організаційно-виховна'!CX25</f>
        <v>0</v>
      </c>
      <c r="L26" s="181">
        <f t="shared" si="1"/>
        <v>0</v>
      </c>
      <c r="M26" s="7"/>
    </row>
    <row r="27" spans="1:13" s="29" customFormat="1" ht="17.25" customHeight="1" x14ac:dyDescent="0.35">
      <c r="A27" s="46">
        <v>13</v>
      </c>
      <c r="B27" s="298"/>
      <c r="C27" s="113"/>
      <c r="D27" s="46"/>
      <c r="E27" s="47"/>
      <c r="F27" s="46"/>
      <c r="G27" s="46"/>
      <c r="H27" s="151">
        <f t="shared" si="0"/>
        <v>0</v>
      </c>
      <c r="I27" s="268">
        <f>'Наукова та інноваційна'!DF31</f>
        <v>0</v>
      </c>
      <c r="J27" s="286">
        <f>'Навчально-методична '!BN24</f>
        <v>0</v>
      </c>
      <c r="K27" s="297">
        <f>'Організаційно-виховна'!CX26</f>
        <v>0</v>
      </c>
      <c r="L27" s="181">
        <f t="shared" si="1"/>
        <v>0</v>
      </c>
      <c r="M27" s="7"/>
    </row>
    <row r="28" spans="1:13" s="29" customFormat="1" ht="17.25" customHeight="1" x14ac:dyDescent="0.35">
      <c r="A28" s="46">
        <v>14</v>
      </c>
      <c r="B28" s="298"/>
      <c r="C28" s="186"/>
      <c r="D28" s="46"/>
      <c r="E28" s="254"/>
      <c r="F28" s="46"/>
      <c r="G28" s="46"/>
      <c r="H28" s="151">
        <f t="shared" si="0"/>
        <v>0</v>
      </c>
      <c r="I28" s="268">
        <f>'Наукова та інноваційна'!DF32</f>
        <v>0</v>
      </c>
      <c r="J28" s="286">
        <f>'Навчально-методична '!BN25</f>
        <v>0</v>
      </c>
      <c r="K28" s="297">
        <f>'Організаційно-виховна'!CX27</f>
        <v>0</v>
      </c>
      <c r="L28" s="181">
        <f t="shared" si="1"/>
        <v>0</v>
      </c>
      <c r="M28" s="7"/>
    </row>
    <row r="29" spans="1:13" s="29" customFormat="1" ht="20.5" x14ac:dyDescent="0.35">
      <c r="A29" s="46">
        <v>15</v>
      </c>
      <c r="B29" s="298"/>
      <c r="C29" s="186"/>
      <c r="D29" s="46"/>
      <c r="E29" s="254"/>
      <c r="F29" s="46"/>
      <c r="G29" s="46"/>
      <c r="H29" s="151">
        <f t="shared" si="0"/>
        <v>0</v>
      </c>
      <c r="I29" s="268">
        <f>'Наукова та інноваційна'!DF33</f>
        <v>0</v>
      </c>
      <c r="J29" s="286">
        <f>'Навчально-методична '!BN26</f>
        <v>0</v>
      </c>
      <c r="K29" s="297">
        <f>'Організаційно-виховна'!CX28</f>
        <v>0</v>
      </c>
      <c r="L29" s="181">
        <f t="shared" si="1"/>
        <v>0</v>
      </c>
      <c r="M29" s="7"/>
    </row>
    <row r="30" spans="1:13" s="29" customFormat="1" ht="20.5" x14ac:dyDescent="0.35">
      <c r="A30" s="262">
        <v>16</v>
      </c>
      <c r="B30" s="299"/>
      <c r="C30" s="263"/>
      <c r="D30" s="262"/>
      <c r="E30" s="264"/>
      <c r="F30" s="262"/>
      <c r="G30" s="262"/>
      <c r="H30" s="151">
        <f t="shared" si="0"/>
        <v>0</v>
      </c>
      <c r="I30" s="268">
        <f>'Наукова та інноваційна'!DF38</f>
        <v>0</v>
      </c>
      <c r="J30" s="286">
        <f>'Навчально-методична '!BN27</f>
        <v>0</v>
      </c>
      <c r="K30" s="297">
        <f>'Організаційно-виховна'!CX29</f>
        <v>0</v>
      </c>
      <c r="L30" s="181">
        <f t="shared" si="1"/>
        <v>0</v>
      </c>
      <c r="M30" s="7"/>
    </row>
    <row r="31" spans="1:13" s="29" customFormat="1" ht="20.5" x14ac:dyDescent="0.35">
      <c r="A31" s="262">
        <v>17</v>
      </c>
      <c r="B31" s="299"/>
      <c r="C31" s="263"/>
      <c r="D31" s="262"/>
      <c r="E31" s="264"/>
      <c r="F31" s="262"/>
      <c r="G31" s="262"/>
      <c r="H31" s="151">
        <f t="shared" si="0"/>
        <v>0</v>
      </c>
      <c r="I31" s="268">
        <f>'Наукова та інноваційна'!DF39</f>
        <v>0</v>
      </c>
      <c r="J31" s="286">
        <f>'Навчально-методична '!BN28</f>
        <v>0</v>
      </c>
      <c r="K31" s="297">
        <f>'Організаційно-виховна'!CX30</f>
        <v>0</v>
      </c>
      <c r="L31" s="181">
        <f t="shared" si="1"/>
        <v>0</v>
      </c>
      <c r="M31" s="7"/>
    </row>
    <row r="32" spans="1:13" s="29" customFormat="1" ht="20.5" x14ac:dyDescent="0.35">
      <c r="A32" s="262">
        <v>18</v>
      </c>
      <c r="B32" s="299"/>
      <c r="C32" s="263"/>
      <c r="D32" s="262"/>
      <c r="E32" s="264"/>
      <c r="F32" s="262"/>
      <c r="G32" s="262"/>
      <c r="H32" s="151">
        <f t="shared" si="0"/>
        <v>0</v>
      </c>
      <c r="I32" s="268">
        <f>'Наукова та інноваційна'!DF40</f>
        <v>0</v>
      </c>
      <c r="J32" s="286">
        <f>'Навчально-методична '!BN29</f>
        <v>0</v>
      </c>
      <c r="K32" s="297">
        <f>'Організаційно-виховна'!CX31</f>
        <v>0</v>
      </c>
      <c r="L32" s="181">
        <f t="shared" si="1"/>
        <v>0</v>
      </c>
      <c r="M32" s="7"/>
    </row>
    <row r="33" spans="1:13" s="29" customFormat="1" ht="20.5" x14ac:dyDescent="0.35">
      <c r="A33" s="262">
        <v>19</v>
      </c>
      <c r="B33" s="299"/>
      <c r="C33" s="263"/>
      <c r="D33" s="262"/>
      <c r="E33" s="264"/>
      <c r="F33" s="262"/>
      <c r="G33" s="262"/>
      <c r="H33" s="151">
        <f t="shared" si="0"/>
        <v>0</v>
      </c>
      <c r="I33" s="268">
        <f>'Наукова та інноваційна'!DF41</f>
        <v>0</v>
      </c>
      <c r="J33" s="286">
        <f>'Навчально-методична '!BN30</f>
        <v>0</v>
      </c>
      <c r="K33" s="297">
        <f>'Організаційно-виховна'!CX32</f>
        <v>0</v>
      </c>
      <c r="L33" s="181">
        <f t="shared" si="1"/>
        <v>0</v>
      </c>
      <c r="M33" s="7"/>
    </row>
    <row r="34" spans="1:13" s="29" customFormat="1" ht="20.5" x14ac:dyDescent="0.35">
      <c r="A34" s="46">
        <v>20</v>
      </c>
      <c r="B34" s="298"/>
      <c r="C34" s="186"/>
      <c r="D34" s="46"/>
      <c r="E34" s="254"/>
      <c r="F34" s="46"/>
      <c r="G34" s="46"/>
      <c r="H34" s="151">
        <f t="shared" si="0"/>
        <v>0</v>
      </c>
      <c r="I34" s="268">
        <f>'Наукова та інноваційна'!DF42</f>
        <v>0</v>
      </c>
      <c r="J34" s="286">
        <f>'Навчально-методична '!BN31</f>
        <v>0</v>
      </c>
      <c r="K34" s="297">
        <f>'Організаційно-виховна'!CX33</f>
        <v>0</v>
      </c>
      <c r="L34" s="181">
        <f t="shared" si="1"/>
        <v>0</v>
      </c>
      <c r="M34" s="7"/>
    </row>
    <row r="35" spans="1:13" s="29" customFormat="1" ht="36" customHeight="1" x14ac:dyDescent="0.35">
      <c r="A35" s="46"/>
      <c r="B35" s="46" t="s">
        <v>142</v>
      </c>
      <c r="C35" s="46" t="s">
        <v>162</v>
      </c>
      <c r="D35" s="46" t="s">
        <v>162</v>
      </c>
      <c r="E35" s="47">
        <f>SUM(E15:E34)</f>
        <v>0</v>
      </c>
      <c r="F35" s="150">
        <f t="shared" ref="F35:L35" si="2">SUM(F15:F34)</f>
        <v>0</v>
      </c>
      <c r="G35" s="150">
        <f t="shared" si="2"/>
        <v>0</v>
      </c>
      <c r="H35" s="150">
        <f>SUM(H15:H34)</f>
        <v>0</v>
      </c>
      <c r="I35" s="150">
        <f t="shared" si="2"/>
        <v>0</v>
      </c>
      <c r="J35" s="150">
        <f t="shared" si="2"/>
        <v>0</v>
      </c>
      <c r="K35" s="150">
        <f t="shared" si="2"/>
        <v>0</v>
      </c>
      <c r="L35" s="150">
        <f t="shared" si="2"/>
        <v>0</v>
      </c>
      <c r="M35" s="7"/>
    </row>
    <row r="36" spans="1:13" s="29" customFormat="1" ht="18" x14ac:dyDescent="0.3">
      <c r="A36" s="48"/>
      <c r="B36" s="48"/>
      <c r="L36" s="49"/>
    </row>
    <row r="37" spans="1:13" s="29" customFormat="1" ht="20.5" x14ac:dyDescent="0.45">
      <c r="B37" s="22" t="s">
        <v>399</v>
      </c>
      <c r="F37" s="9"/>
      <c r="G37" s="22" t="s">
        <v>20</v>
      </c>
      <c r="H37" s="22"/>
      <c r="I37" s="317" t="s">
        <v>21</v>
      </c>
      <c r="J37" s="317"/>
      <c r="K37" s="22" t="s">
        <v>371</v>
      </c>
    </row>
    <row r="38" spans="1:13" s="29" customFormat="1" ht="20.5" x14ac:dyDescent="0.45">
      <c r="B38" s="22"/>
      <c r="F38" s="9"/>
      <c r="G38" s="9"/>
      <c r="H38" s="9"/>
      <c r="I38" s="9"/>
    </row>
    <row r="39" spans="1:13" s="29" customFormat="1" ht="45.75" customHeight="1" x14ac:dyDescent="0.45">
      <c r="B39" s="22" t="s">
        <v>450</v>
      </c>
      <c r="C39" s="9"/>
      <c r="D39" s="9"/>
      <c r="E39" s="9"/>
      <c r="G39" s="313" t="s">
        <v>335</v>
      </c>
      <c r="H39" s="313"/>
      <c r="I39" s="313"/>
      <c r="J39" s="22" t="s">
        <v>334</v>
      </c>
    </row>
    <row r="40" spans="1:13" s="29" customFormat="1" ht="30" customHeight="1" x14ac:dyDescent="0.3"/>
    <row r="60" spans="9:9" x14ac:dyDescent="0.25">
      <c r="I60" s="112"/>
    </row>
  </sheetData>
  <protectedRanges>
    <protectedRange sqref="B3 A1:A11 B1:C2 B4:C11 D1:G11 K1:M11 H9:I9 H11:J11 H1:J8" name="Диапазон2"/>
  </protectedRanges>
  <mergeCells count="19">
    <mergeCell ref="G39:I39"/>
    <mergeCell ref="F13:H13"/>
    <mergeCell ref="A9:C9"/>
    <mergeCell ref="I13:I14"/>
    <mergeCell ref="B13:B14"/>
    <mergeCell ref="C13:C14"/>
    <mergeCell ref="D13:D14"/>
    <mergeCell ref="E13:E14"/>
    <mergeCell ref="I37:J37"/>
    <mergeCell ref="J13:J14"/>
    <mergeCell ref="K13:K14"/>
    <mergeCell ref="A1:K1"/>
    <mergeCell ref="B3:M3"/>
    <mergeCell ref="A7:C7"/>
    <mergeCell ref="E7:G7"/>
    <mergeCell ref="J7:K7"/>
    <mergeCell ref="L13:L14"/>
    <mergeCell ref="H9:J9"/>
    <mergeCell ref="A13:A14"/>
  </mergeCells>
  <phoneticPr fontId="3" type="noConversion"/>
  <hyperlinks>
    <hyperlink ref="I15" location="'Наукова та інноваційна'!DF19" display="='Наукова та інноваційна'!DF19" xr:uid="{00000000-0004-0000-0000-000000000000}"/>
    <hyperlink ref="I16:I34" location="'Наукова та інноваційна'!DF19" display="='Наукова та інноваційна'!DF19" xr:uid="{00000000-0004-0000-0000-000001000000}"/>
    <hyperlink ref="J15" location="'Навчально-методична '!BN12" display="'Навчально-методична '!BN12" xr:uid="{00000000-0004-0000-0000-000002000000}"/>
    <hyperlink ref="J16:J34" location="'Навчально-методична '!BN12" display="'Навчально-методична '!BN12" xr:uid="{00000000-0004-0000-0000-000003000000}"/>
    <hyperlink ref="K15" location="'Організаційно-виховна'!CX14" display="'Організаційно-виховна'!CX14" xr:uid="{00000000-0004-0000-0000-000004000000}"/>
    <hyperlink ref="K16:K34" location="'Організаційно-виховна'!CX14" display="'Організаційно-виховна'!CX14" xr:uid="{00000000-0004-0000-0000-000005000000}"/>
  </hyperlinks>
  <pageMargins left="0.7" right="0.7" top="0.75" bottom="0.75" header="0.3" footer="0.3"/>
  <pageSetup paperSize="9" scale="54" fitToWidth="0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0"/>
  <sheetViews>
    <sheetView tabSelected="1" topLeftCell="C1" zoomScale="130" zoomScaleNormal="130" workbookViewId="0">
      <selection activeCell="T3" sqref="T3"/>
    </sheetView>
  </sheetViews>
  <sheetFormatPr defaultColWidth="8.90625" defaultRowHeight="12.5" x14ac:dyDescent="0.25"/>
  <cols>
    <col min="1" max="2" width="8.81640625" style="244" hidden="1" bestFit="1" customWidth="1"/>
    <col min="3" max="3" width="19.453125" style="244" customWidth="1"/>
    <col min="4" max="10" width="8.81640625" style="244" hidden="1" bestFit="1" customWidth="1"/>
    <col min="11" max="11" width="15.453125" style="244" bestFit="1" customWidth="1"/>
    <col min="12" max="12" width="3.08984375" style="244" bestFit="1" customWidth="1"/>
    <col min="13" max="23" width="2.90625" style="244" bestFit="1" customWidth="1"/>
    <col min="24" max="24" width="8.81640625" style="244" hidden="1" bestFit="1" customWidth="1"/>
    <col min="25" max="25" width="3.1796875" style="244" customWidth="1"/>
    <col min="26" max="35" width="2.90625" style="244" bestFit="1" customWidth="1"/>
    <col min="36" max="36" width="2.90625" style="244" customWidth="1"/>
    <col min="37" max="37" width="2.90625" style="244" bestFit="1" customWidth="1"/>
    <col min="38" max="38" width="7.08984375" style="244" hidden="1" customWidth="1"/>
    <col min="39" max="39" width="3.54296875" style="244" bestFit="1" customWidth="1"/>
    <col min="40" max="40" width="4.08984375" style="244" bestFit="1" customWidth="1"/>
    <col min="41" max="41" width="2.90625" style="244" bestFit="1" customWidth="1"/>
    <col min="42" max="16384" width="8.90625" style="244"/>
  </cols>
  <sheetData>
    <row r="1" spans="3:41" ht="18.649999999999999" customHeight="1" x14ac:dyDescent="0.4">
      <c r="C1" s="259" t="s">
        <v>155</v>
      </c>
      <c r="D1" s="256"/>
      <c r="E1" s="257" t="s">
        <v>128</v>
      </c>
      <c r="F1" s="255"/>
      <c r="G1" s="255"/>
      <c r="H1" s="255"/>
      <c r="AF1" s="318"/>
      <c r="AG1" s="318"/>
      <c r="AH1" s="318"/>
      <c r="AI1" s="318"/>
      <c r="AJ1" s="318"/>
      <c r="AK1" s="318"/>
    </row>
    <row r="2" spans="3:41" x14ac:dyDescent="0.25">
      <c r="C2" s="258" t="s">
        <v>451</v>
      </c>
    </row>
    <row r="3" spans="3:41" x14ac:dyDescent="0.25">
      <c r="C3" s="258"/>
      <c r="AF3" s="260"/>
      <c r="AG3" s="260"/>
      <c r="AH3" s="260"/>
      <c r="AI3" s="260"/>
      <c r="AJ3" s="319"/>
      <c r="AK3" s="319"/>
    </row>
    <row r="4" spans="3:41" x14ac:dyDescent="0.25">
      <c r="C4" s="258"/>
      <c r="AF4" s="260"/>
      <c r="AG4" s="260"/>
      <c r="AH4" s="260"/>
      <c r="AI4" s="260"/>
      <c r="AJ4" s="259"/>
      <c r="AK4" s="259"/>
    </row>
    <row r="5" spans="3:41" ht="13" x14ac:dyDescent="0.3">
      <c r="L5" s="245" t="s">
        <v>375</v>
      </c>
    </row>
    <row r="6" spans="3:41" x14ac:dyDescent="0.25">
      <c r="C6" s="244" t="s">
        <v>398</v>
      </c>
    </row>
    <row r="8" spans="3:41" ht="12.5" hidden="1" customHeight="1" x14ac:dyDescent="0.25"/>
    <row r="9" spans="3:41" ht="12.5" hidden="1" customHeight="1" x14ac:dyDescent="0.25"/>
    <row r="10" spans="3:41" ht="12.5" hidden="1" customHeight="1" x14ac:dyDescent="0.25"/>
    <row r="11" spans="3:41" x14ac:dyDescent="0.25">
      <c r="C11" s="320" t="s">
        <v>376</v>
      </c>
      <c r="D11" s="321"/>
      <c r="E11" s="321"/>
      <c r="F11" s="321"/>
      <c r="G11" s="321"/>
      <c r="H11" s="321"/>
      <c r="I11" s="321"/>
      <c r="J11" s="321"/>
      <c r="K11" s="322"/>
      <c r="L11" s="320" t="s">
        <v>377</v>
      </c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2"/>
      <c r="Z11" s="320" t="s">
        <v>378</v>
      </c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2"/>
      <c r="AN11" s="323" t="s">
        <v>18</v>
      </c>
      <c r="AO11" s="323" t="s">
        <v>379</v>
      </c>
    </row>
    <row r="12" spans="3:41" ht="85" customHeight="1" x14ac:dyDescent="0.25">
      <c r="C12" s="246" t="s">
        <v>380</v>
      </c>
      <c r="K12" s="246" t="s">
        <v>381</v>
      </c>
      <c r="L12" s="247" t="s">
        <v>382</v>
      </c>
      <c r="M12" s="247" t="s">
        <v>383</v>
      </c>
      <c r="N12" s="247" t="s">
        <v>384</v>
      </c>
      <c r="O12" s="247" t="s">
        <v>385</v>
      </c>
      <c r="P12" s="247" t="s">
        <v>386</v>
      </c>
      <c r="Q12" s="247" t="s">
        <v>387</v>
      </c>
      <c r="R12" s="247" t="s">
        <v>388</v>
      </c>
      <c r="S12" s="247" t="s">
        <v>389</v>
      </c>
      <c r="T12" s="247" t="s">
        <v>390</v>
      </c>
      <c r="U12" s="247" t="s">
        <v>391</v>
      </c>
      <c r="V12" s="247" t="s">
        <v>392</v>
      </c>
      <c r="W12" s="247" t="s">
        <v>393</v>
      </c>
      <c r="Y12" s="247" t="s">
        <v>394</v>
      </c>
      <c r="Z12" s="247" t="s">
        <v>382</v>
      </c>
      <c r="AA12" s="247" t="s">
        <v>383</v>
      </c>
      <c r="AB12" s="247" t="s">
        <v>384</v>
      </c>
      <c r="AC12" s="247" t="s">
        <v>385</v>
      </c>
      <c r="AD12" s="247" t="s">
        <v>386</v>
      </c>
      <c r="AE12" s="247" t="s">
        <v>387</v>
      </c>
      <c r="AF12" s="247" t="s">
        <v>388</v>
      </c>
      <c r="AG12" s="247" t="s">
        <v>389</v>
      </c>
      <c r="AH12" s="247" t="s">
        <v>390</v>
      </c>
      <c r="AI12" s="247" t="s">
        <v>391</v>
      </c>
      <c r="AJ12" s="247" t="s">
        <v>392</v>
      </c>
      <c r="AK12" s="247" t="s">
        <v>393</v>
      </c>
      <c r="AM12" s="247" t="s">
        <v>394</v>
      </c>
      <c r="AN12" s="324"/>
      <c r="AO12" s="324"/>
    </row>
    <row r="13" spans="3:41" x14ac:dyDescent="0.25">
      <c r="C13" s="248"/>
      <c r="J13" s="248"/>
      <c r="K13" s="248"/>
      <c r="L13" s="248"/>
      <c r="M13" s="249"/>
      <c r="N13" s="249"/>
      <c r="O13" s="248"/>
      <c r="P13" s="248"/>
      <c r="Q13" s="248"/>
      <c r="R13" s="248"/>
      <c r="S13" s="248"/>
      <c r="T13" s="248"/>
      <c r="U13" s="248"/>
      <c r="V13" s="248"/>
      <c r="W13" s="248"/>
      <c r="Y13" s="252"/>
      <c r="Z13" s="249"/>
      <c r="AA13" s="249"/>
      <c r="AB13" s="249"/>
      <c r="AC13" s="248"/>
      <c r="AD13" s="248"/>
      <c r="AE13" s="248"/>
      <c r="AF13" s="249"/>
      <c r="AG13" s="248"/>
      <c r="AH13" s="248"/>
      <c r="AI13" s="248"/>
      <c r="AJ13" s="248"/>
      <c r="AK13" s="248"/>
      <c r="AL13" s="248"/>
      <c r="AM13" s="252"/>
      <c r="AN13" s="250"/>
      <c r="AO13" s="249"/>
    </row>
    <row r="14" spans="3:41" x14ac:dyDescent="0.25">
      <c r="C14" s="248"/>
      <c r="J14" s="248"/>
      <c r="K14" s="248"/>
      <c r="L14" s="249"/>
      <c r="M14" s="248"/>
      <c r="N14" s="248"/>
      <c r="O14" s="248"/>
      <c r="P14" s="249"/>
      <c r="Q14" s="249"/>
      <c r="R14" s="249"/>
      <c r="S14" s="248"/>
      <c r="T14" s="248"/>
      <c r="U14" s="249"/>
      <c r="V14" s="248"/>
      <c r="W14" s="248"/>
      <c r="Y14" s="252"/>
      <c r="Z14" s="249"/>
      <c r="AA14" s="248"/>
      <c r="AB14" s="249"/>
      <c r="AC14" s="248"/>
      <c r="AD14" s="249"/>
      <c r="AE14" s="249"/>
      <c r="AF14" s="249"/>
      <c r="AG14" s="248"/>
      <c r="AH14" s="248"/>
      <c r="AI14" s="249"/>
      <c r="AJ14" s="249"/>
      <c r="AK14" s="249"/>
      <c r="AL14" s="248"/>
      <c r="AM14" s="252"/>
      <c r="AN14" s="250"/>
      <c r="AO14" s="249"/>
    </row>
    <row r="15" spans="3:41" ht="19.5" customHeight="1" x14ac:dyDescent="0.25">
      <c r="C15" s="248"/>
      <c r="J15" s="248"/>
      <c r="K15" s="248"/>
      <c r="L15" s="249"/>
      <c r="M15" s="248"/>
      <c r="N15" s="249"/>
      <c r="O15" s="248"/>
      <c r="P15" s="249"/>
      <c r="Q15" s="249"/>
      <c r="R15" s="249"/>
      <c r="S15" s="248"/>
      <c r="T15" s="248"/>
      <c r="U15" s="249"/>
      <c r="V15" s="248"/>
      <c r="W15" s="248"/>
      <c r="Y15" s="252"/>
      <c r="Z15" s="249"/>
      <c r="AA15" s="248"/>
      <c r="AB15" s="248"/>
      <c r="AC15" s="248"/>
      <c r="AD15" s="249"/>
      <c r="AE15" s="249"/>
      <c r="AF15" s="249"/>
      <c r="AG15" s="248"/>
      <c r="AH15" s="248"/>
      <c r="AI15" s="249"/>
      <c r="AJ15" s="249"/>
      <c r="AK15" s="249"/>
      <c r="AL15" s="248"/>
      <c r="AM15" s="252"/>
      <c r="AN15" s="250"/>
      <c r="AO15" s="249"/>
    </row>
    <row r="16" spans="3:41" x14ac:dyDescent="0.25">
      <c r="C16" s="248"/>
      <c r="J16" s="248"/>
      <c r="K16" s="248"/>
      <c r="L16" s="249"/>
      <c r="M16" s="249"/>
      <c r="N16" s="249"/>
      <c r="O16" s="248"/>
      <c r="P16" s="249"/>
      <c r="Q16" s="249"/>
      <c r="R16" s="249"/>
      <c r="S16" s="248"/>
      <c r="T16" s="248"/>
      <c r="U16" s="249"/>
      <c r="V16" s="248"/>
      <c r="W16" s="248"/>
      <c r="Y16" s="252"/>
      <c r="Z16" s="249"/>
      <c r="AA16" s="249"/>
      <c r="AB16" s="249"/>
      <c r="AC16" s="248"/>
      <c r="AD16" s="249"/>
      <c r="AE16" s="249"/>
      <c r="AF16" s="249"/>
      <c r="AG16" s="248"/>
      <c r="AH16" s="248"/>
      <c r="AI16" s="249"/>
      <c r="AJ16" s="248"/>
      <c r="AK16" s="249"/>
      <c r="AL16" s="248"/>
      <c r="AM16" s="252"/>
      <c r="AN16" s="250"/>
      <c r="AO16" s="249"/>
    </row>
    <row r="17" spans="3:41" x14ac:dyDescent="0.25">
      <c r="C17" s="248"/>
      <c r="J17" s="248"/>
      <c r="K17" s="248"/>
      <c r="L17" s="249"/>
      <c r="M17" s="249"/>
      <c r="N17" s="249"/>
      <c r="O17" s="248"/>
      <c r="P17" s="249"/>
      <c r="Q17" s="249"/>
      <c r="R17" s="249"/>
      <c r="S17" s="248"/>
      <c r="T17" s="248"/>
      <c r="U17" s="249"/>
      <c r="V17" s="248"/>
      <c r="W17" s="248"/>
      <c r="Y17" s="252"/>
      <c r="Z17" s="249"/>
      <c r="AA17" s="248"/>
      <c r="AB17" s="249"/>
      <c r="AC17" s="248"/>
      <c r="AD17" s="249"/>
      <c r="AE17" s="249"/>
      <c r="AF17" s="249"/>
      <c r="AG17" s="248"/>
      <c r="AH17" s="248"/>
      <c r="AI17" s="249"/>
      <c r="AJ17" s="249"/>
      <c r="AK17" s="249"/>
      <c r="AL17" s="248"/>
      <c r="AM17" s="252"/>
      <c r="AN17" s="250"/>
      <c r="AO17" s="249"/>
    </row>
    <row r="18" spans="3:41" x14ac:dyDescent="0.25">
      <c r="C18" s="248"/>
      <c r="J18" s="248"/>
      <c r="K18" s="248"/>
      <c r="L18" s="249"/>
      <c r="M18" s="248"/>
      <c r="N18" s="249"/>
      <c r="O18" s="248"/>
      <c r="P18" s="249"/>
      <c r="Q18" s="249"/>
      <c r="R18" s="249"/>
      <c r="S18" s="248"/>
      <c r="T18" s="248"/>
      <c r="U18" s="249"/>
      <c r="V18" s="248"/>
      <c r="W18" s="248"/>
      <c r="Y18" s="252"/>
      <c r="Z18" s="249"/>
      <c r="AA18" s="248"/>
      <c r="AB18" s="248"/>
      <c r="AC18" s="248"/>
      <c r="AD18" s="249"/>
      <c r="AE18" s="249"/>
      <c r="AF18" s="248"/>
      <c r="AG18" s="248"/>
      <c r="AH18" s="248"/>
      <c r="AI18" s="249"/>
      <c r="AJ18" s="248"/>
      <c r="AK18" s="248"/>
      <c r="AL18" s="248"/>
      <c r="AM18" s="252"/>
      <c r="AN18" s="250"/>
      <c r="AO18" s="249"/>
    </row>
    <row r="19" spans="3:41" x14ac:dyDescent="0.25">
      <c r="C19" s="248"/>
      <c r="J19" s="248"/>
      <c r="K19" s="248"/>
      <c r="L19" s="248"/>
      <c r="M19" s="249"/>
      <c r="N19" s="249"/>
      <c r="O19" s="248"/>
      <c r="P19" s="248"/>
      <c r="Q19" s="248"/>
      <c r="R19" s="248"/>
      <c r="S19" s="248"/>
      <c r="T19" s="248"/>
      <c r="U19" s="248"/>
      <c r="V19" s="248"/>
      <c r="W19" s="248"/>
      <c r="Y19" s="252"/>
      <c r="Z19" s="249"/>
      <c r="AA19" s="249"/>
      <c r="AB19" s="249"/>
      <c r="AC19" s="248"/>
      <c r="AD19" s="248"/>
      <c r="AE19" s="248"/>
      <c r="AF19" s="249"/>
      <c r="AG19" s="248"/>
      <c r="AH19" s="248"/>
      <c r="AI19" s="249"/>
      <c r="AJ19" s="249"/>
      <c r="AK19" s="248"/>
      <c r="AL19" s="248"/>
      <c r="AM19" s="252"/>
      <c r="AN19" s="250"/>
      <c r="AO19" s="249"/>
    </row>
    <row r="20" spans="3:41" x14ac:dyDescent="0.25">
      <c r="C20" s="248"/>
      <c r="J20" s="248"/>
      <c r="K20" s="248"/>
      <c r="L20" s="249"/>
      <c r="M20" s="248"/>
      <c r="N20" s="249"/>
      <c r="O20" s="248"/>
      <c r="P20" s="249"/>
      <c r="Q20" s="249"/>
      <c r="R20" s="249"/>
      <c r="S20" s="248"/>
      <c r="T20" s="248"/>
      <c r="U20" s="249"/>
      <c r="V20" s="248"/>
      <c r="W20" s="248"/>
      <c r="Y20" s="252"/>
      <c r="Z20" s="249"/>
      <c r="AA20" s="248"/>
      <c r="AB20" s="249"/>
      <c r="AC20" s="248"/>
      <c r="AD20" s="249"/>
      <c r="AE20" s="249"/>
      <c r="AF20" s="249"/>
      <c r="AG20" s="248"/>
      <c r="AH20" s="248"/>
      <c r="AI20" s="249"/>
      <c r="AJ20" s="249"/>
      <c r="AK20" s="249"/>
      <c r="AL20" s="248"/>
      <c r="AM20" s="252"/>
      <c r="AN20" s="250"/>
      <c r="AO20" s="249"/>
    </row>
    <row r="21" spans="3:41" ht="19.5" customHeight="1" x14ac:dyDescent="0.25">
      <c r="C21" s="248"/>
      <c r="J21" s="248"/>
      <c r="K21" s="248"/>
      <c r="L21" s="249"/>
      <c r="M21" s="248"/>
      <c r="N21" s="249"/>
      <c r="O21" s="248"/>
      <c r="P21" s="249"/>
      <c r="Q21" s="249"/>
      <c r="R21" s="249"/>
      <c r="S21" s="248"/>
      <c r="T21" s="248"/>
      <c r="U21" s="249"/>
      <c r="V21" s="248"/>
      <c r="W21" s="248"/>
      <c r="Y21" s="252"/>
      <c r="Z21" s="249"/>
      <c r="AA21" s="248"/>
      <c r="AB21" s="249"/>
      <c r="AC21" s="248"/>
      <c r="AD21" s="249"/>
      <c r="AE21" s="249"/>
      <c r="AF21" s="249"/>
      <c r="AG21" s="248"/>
      <c r="AH21" s="248"/>
      <c r="AI21" s="249"/>
      <c r="AJ21" s="249"/>
      <c r="AK21" s="248"/>
      <c r="AL21" s="248"/>
      <c r="AM21" s="252"/>
      <c r="AN21" s="250"/>
      <c r="AO21" s="249"/>
    </row>
    <row r="22" spans="3:41" ht="12" customHeight="1" x14ac:dyDescent="0.25">
      <c r="C22" s="248"/>
      <c r="J22" s="248"/>
      <c r="K22" s="248"/>
      <c r="L22" s="249"/>
      <c r="M22" s="248"/>
      <c r="N22" s="249"/>
      <c r="O22" s="248"/>
      <c r="P22" s="249"/>
      <c r="Q22" s="249"/>
      <c r="R22" s="249"/>
      <c r="S22" s="248"/>
      <c r="T22" s="248"/>
      <c r="U22" s="249"/>
      <c r="V22" s="248"/>
      <c r="W22" s="248"/>
      <c r="Y22" s="252"/>
      <c r="Z22" s="249"/>
      <c r="AA22" s="248"/>
      <c r="AB22" s="249"/>
      <c r="AC22" s="248"/>
      <c r="AD22" s="249"/>
      <c r="AE22" s="249"/>
      <c r="AF22" s="249"/>
      <c r="AG22" s="248"/>
      <c r="AH22" s="248"/>
      <c r="AI22" s="249"/>
      <c r="AJ22" s="249"/>
      <c r="AK22" s="248"/>
      <c r="AL22" s="248"/>
      <c r="AM22" s="252"/>
      <c r="AN22" s="250"/>
      <c r="AO22" s="249"/>
    </row>
    <row r="23" spans="3:41" x14ac:dyDescent="0.25">
      <c r="C23" s="248"/>
      <c r="J23" s="248"/>
      <c r="K23" s="248"/>
      <c r="L23" s="248"/>
      <c r="M23" s="249"/>
      <c r="N23" s="249"/>
      <c r="O23" s="248"/>
      <c r="P23" s="248"/>
      <c r="Q23" s="248"/>
      <c r="R23" s="248"/>
      <c r="S23" s="248"/>
      <c r="T23" s="248"/>
      <c r="U23" s="248"/>
      <c r="V23" s="248"/>
      <c r="W23" s="248"/>
      <c r="Y23" s="252"/>
      <c r="Z23" s="248"/>
      <c r="AA23" s="249"/>
      <c r="AB23" s="249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52"/>
      <c r="AN23" s="250"/>
      <c r="AO23" s="249"/>
    </row>
    <row r="24" spans="3:41" x14ac:dyDescent="0.25">
      <c r="C24" s="325" t="s">
        <v>395</v>
      </c>
      <c r="D24" s="326"/>
      <c r="E24" s="326"/>
      <c r="F24" s="326"/>
      <c r="G24" s="326"/>
      <c r="H24" s="326"/>
      <c r="I24" s="326"/>
      <c r="J24" s="326"/>
      <c r="K24" s="327"/>
      <c r="L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1"/>
      <c r="Y24" s="250"/>
      <c r="Z24" s="250"/>
      <c r="AA24" s="250"/>
      <c r="AB24" s="250"/>
      <c r="AC24" s="250"/>
      <c r="AD24" s="250"/>
      <c r="AE24" s="250"/>
      <c r="AF24" s="250"/>
      <c r="AG24" s="250"/>
      <c r="AH24" s="250"/>
      <c r="AI24" s="250"/>
      <c r="AJ24" s="250"/>
      <c r="AK24" s="250"/>
      <c r="AL24" s="251"/>
      <c r="AM24" s="250"/>
      <c r="AN24" s="250"/>
    </row>
    <row r="25" spans="3:41" x14ac:dyDescent="0.25">
      <c r="C25" s="330" t="s">
        <v>396</v>
      </c>
      <c r="D25" s="330"/>
      <c r="E25" s="330"/>
      <c r="F25" s="330"/>
      <c r="G25" s="330"/>
      <c r="H25" s="330"/>
      <c r="I25" s="330"/>
      <c r="J25" s="330"/>
      <c r="K25" s="331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Y25" s="248"/>
      <c r="Z25" s="249"/>
      <c r="AA25" s="248"/>
      <c r="AB25" s="249"/>
      <c r="AC25" s="248"/>
      <c r="AD25" s="248"/>
      <c r="AE25" s="248"/>
      <c r="AF25" s="249"/>
      <c r="AG25" s="248"/>
      <c r="AH25" s="248"/>
      <c r="AI25" s="248"/>
      <c r="AJ25" s="249"/>
      <c r="AK25" s="248"/>
      <c r="AM25" s="249"/>
      <c r="AN25" s="249"/>
    </row>
    <row r="26" spans="3:41" x14ac:dyDescent="0.25">
      <c r="C26" s="328" t="s">
        <v>397</v>
      </c>
      <c r="D26" s="328"/>
      <c r="E26" s="328"/>
      <c r="F26" s="328"/>
      <c r="G26" s="328"/>
      <c r="H26" s="328"/>
      <c r="I26" s="328"/>
      <c r="J26" s="328"/>
      <c r="K26" s="329"/>
      <c r="L26" s="253" t="str">
        <f t="shared" ref="L26:AN26" si="0">IF(SUM(L24:L25)=0,"",SUM(L24:L25))</f>
        <v/>
      </c>
      <c r="M26" s="253" t="str">
        <f t="shared" si="0"/>
        <v/>
      </c>
      <c r="N26" s="253" t="str">
        <f t="shared" si="0"/>
        <v/>
      </c>
      <c r="O26" s="253" t="str">
        <f t="shared" si="0"/>
        <v/>
      </c>
      <c r="P26" s="253" t="str">
        <f t="shared" si="0"/>
        <v/>
      </c>
      <c r="Q26" s="253" t="str">
        <f t="shared" si="0"/>
        <v/>
      </c>
      <c r="R26" s="253" t="str">
        <f t="shared" si="0"/>
        <v/>
      </c>
      <c r="S26" s="253" t="str">
        <f t="shared" si="0"/>
        <v/>
      </c>
      <c r="T26" s="253" t="str">
        <f t="shared" si="0"/>
        <v/>
      </c>
      <c r="U26" s="253" t="str">
        <f t="shared" si="0"/>
        <v/>
      </c>
      <c r="V26" s="253" t="str">
        <f t="shared" si="0"/>
        <v/>
      </c>
      <c r="W26" s="253" t="str">
        <f t="shared" si="0"/>
        <v/>
      </c>
      <c r="X26" s="253" t="str">
        <f t="shared" si="0"/>
        <v/>
      </c>
      <c r="Y26" s="253" t="str">
        <f t="shared" si="0"/>
        <v/>
      </c>
      <c r="Z26" s="253" t="str">
        <f t="shared" si="0"/>
        <v/>
      </c>
      <c r="AA26" s="253" t="str">
        <f t="shared" si="0"/>
        <v/>
      </c>
      <c r="AB26" s="253" t="str">
        <f t="shared" si="0"/>
        <v/>
      </c>
      <c r="AC26" s="253" t="str">
        <f t="shared" si="0"/>
        <v/>
      </c>
      <c r="AD26" s="253" t="str">
        <f t="shared" si="0"/>
        <v/>
      </c>
      <c r="AE26" s="253" t="str">
        <f t="shared" si="0"/>
        <v/>
      </c>
      <c r="AF26" s="253" t="str">
        <f t="shared" si="0"/>
        <v/>
      </c>
      <c r="AG26" s="253" t="str">
        <f t="shared" si="0"/>
        <v/>
      </c>
      <c r="AH26" s="253" t="str">
        <f t="shared" si="0"/>
        <v/>
      </c>
      <c r="AI26" s="253" t="str">
        <f t="shared" si="0"/>
        <v/>
      </c>
      <c r="AJ26" s="253" t="str">
        <f t="shared" si="0"/>
        <v/>
      </c>
      <c r="AK26" s="253" t="str">
        <f t="shared" si="0"/>
        <v/>
      </c>
      <c r="AL26" s="253" t="str">
        <f t="shared" si="0"/>
        <v/>
      </c>
      <c r="AM26" s="253" t="str">
        <f t="shared" si="0"/>
        <v/>
      </c>
      <c r="AN26" s="253" t="str">
        <f t="shared" si="0"/>
        <v/>
      </c>
    </row>
    <row r="28" spans="3:41" ht="13" x14ac:dyDescent="0.3">
      <c r="C28" s="245" t="s">
        <v>400</v>
      </c>
      <c r="S28" s="245" t="s">
        <v>401</v>
      </c>
    </row>
    <row r="30" spans="3:41" ht="13" x14ac:dyDescent="0.3">
      <c r="C30" s="245" t="s">
        <v>402</v>
      </c>
      <c r="L30" s="245"/>
    </row>
  </sheetData>
  <mergeCells count="10">
    <mergeCell ref="AN11:AN12"/>
    <mergeCell ref="AO11:AO12"/>
    <mergeCell ref="C24:K24"/>
    <mergeCell ref="C26:K26"/>
    <mergeCell ref="C25:K25"/>
    <mergeCell ref="AF1:AK1"/>
    <mergeCell ref="AJ3:AK3"/>
    <mergeCell ref="C11:K11"/>
    <mergeCell ref="L11:Y11"/>
    <mergeCell ref="Z11:AM11"/>
  </mergeCells>
  <printOptions horizontalCentered="1"/>
  <pageMargins left="0.39370078740157499" right="0.39370078740157499" top="0.78740157480314998" bottom="0.39370078740157499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DF44"/>
  <sheetViews>
    <sheetView zoomScale="40" zoomScaleNormal="40" zoomScaleSheetLayoutView="75" workbookViewId="0">
      <selection activeCell="B19" sqref="B19:B38"/>
    </sheetView>
  </sheetViews>
  <sheetFormatPr defaultColWidth="8.81640625" defaultRowHeight="12.5" x14ac:dyDescent="0.25"/>
  <cols>
    <col min="1" max="1" width="5.36328125" customWidth="1"/>
    <col min="2" max="2" width="37.36328125" customWidth="1"/>
    <col min="3" max="6" width="9.6328125" customWidth="1"/>
    <col min="7" max="7" width="9.36328125" customWidth="1"/>
    <col min="8" max="11" width="7.6328125" customWidth="1"/>
    <col min="13" max="13" width="7.6328125" customWidth="1"/>
    <col min="15" max="15" width="7.6328125" customWidth="1"/>
    <col min="16" max="18" width="8.81640625" customWidth="1"/>
    <col min="19" max="19" width="10" customWidth="1"/>
    <col min="20" max="20" width="10.81640625" customWidth="1"/>
    <col min="21" max="21" width="11.36328125" customWidth="1"/>
    <col min="22" max="25" width="13" customWidth="1"/>
    <col min="27" max="27" width="8.6328125" customWidth="1"/>
    <col min="28" max="28" width="9.6328125" customWidth="1"/>
    <col min="29" max="34" width="8.08984375" customWidth="1"/>
    <col min="35" max="35" width="8.6328125" customWidth="1"/>
    <col min="36" max="36" width="11.08984375" customWidth="1"/>
    <col min="37" max="37" width="9.6328125" customWidth="1"/>
    <col min="38" max="38" width="8.6328125" customWidth="1"/>
    <col min="39" max="39" width="6.6328125" customWidth="1"/>
    <col min="40" max="40" width="32.36328125" customWidth="1"/>
    <col min="41" max="41" width="10.36328125" customWidth="1"/>
    <col min="42" max="42" width="8.81640625" customWidth="1"/>
    <col min="43" max="43" width="11" customWidth="1"/>
    <col min="44" max="44" width="6.6328125" customWidth="1"/>
    <col min="45" max="45" width="8.36328125" customWidth="1"/>
    <col min="46" max="46" width="8.81640625" customWidth="1"/>
    <col min="47" max="47" width="10.6328125" customWidth="1"/>
    <col min="48" max="48" width="8.81640625" customWidth="1"/>
    <col min="49" max="49" width="10.6328125" customWidth="1"/>
    <col min="50" max="50" width="18.6328125" customWidth="1"/>
    <col min="51" max="51" width="6.6328125" customWidth="1"/>
    <col min="52" max="52" width="12.08984375" customWidth="1"/>
    <col min="53" max="58" width="8.81640625" customWidth="1"/>
    <col min="59" max="59" width="10.36328125" customWidth="1"/>
    <col min="60" max="60" width="9.36328125" customWidth="1"/>
    <col min="61" max="61" width="10.36328125" customWidth="1"/>
    <col min="62" max="62" width="9.36328125" customWidth="1"/>
    <col min="63" max="63" width="7.6328125" customWidth="1"/>
    <col min="64" max="64" width="10.81640625" customWidth="1"/>
    <col min="65" max="65" width="10.36328125" customWidth="1"/>
    <col min="66" max="66" width="14.36328125" customWidth="1"/>
    <col min="67" max="67" width="13" customWidth="1"/>
    <col min="68" max="70" width="10.36328125" customWidth="1"/>
    <col min="71" max="71" width="8.6328125" customWidth="1"/>
    <col min="72" max="72" width="8.08984375" customWidth="1"/>
    <col min="73" max="73" width="8.81640625" customWidth="1"/>
    <col min="74" max="74" width="8.08984375" customWidth="1"/>
    <col min="75" max="75" width="7.81640625" customWidth="1"/>
    <col min="76" max="76" width="6.6328125" customWidth="1"/>
    <col min="77" max="77" width="30.6328125" customWidth="1"/>
    <col min="79" max="79" width="11.36328125" customWidth="1"/>
    <col min="80" max="80" width="16.6328125" customWidth="1"/>
    <col min="81" max="81" width="16.08984375" customWidth="1"/>
    <col min="82" max="82" width="10.08984375" customWidth="1"/>
    <col min="83" max="83" width="8.36328125" customWidth="1"/>
    <col min="84" max="84" width="7.81640625" customWidth="1"/>
    <col min="85" max="85" width="8" customWidth="1"/>
    <col min="86" max="86" width="14.81640625" customWidth="1"/>
    <col min="87" max="87" width="8.81640625" customWidth="1"/>
    <col min="88" max="88" width="10.6328125" customWidth="1"/>
    <col min="89" max="96" width="8.6328125" customWidth="1"/>
    <col min="97" max="97" width="8" customWidth="1"/>
    <col min="98" max="98" width="10.6328125" customWidth="1"/>
    <col min="99" max="99" width="5.6328125" customWidth="1"/>
    <col min="100" max="101" width="12.36328125" customWidth="1"/>
    <col min="102" max="103" width="5.6328125" customWidth="1"/>
    <col min="104" max="104" width="6.36328125" customWidth="1"/>
    <col min="105" max="105" width="5.6328125" customWidth="1"/>
    <col min="106" max="106" width="7" customWidth="1"/>
    <col min="107" max="107" width="5.6328125" customWidth="1"/>
    <col min="108" max="108" width="7" customWidth="1"/>
    <col min="109" max="109" width="10.81640625" customWidth="1"/>
    <col min="110" max="110" width="11.08984375" customWidth="1"/>
  </cols>
  <sheetData>
    <row r="1" spans="1:110" ht="28" x14ac:dyDescent="0.6">
      <c r="B1" s="57" t="s">
        <v>301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J1" s="18"/>
      <c r="AK1" s="18"/>
    </row>
    <row r="2" spans="1:110" ht="23" x14ac:dyDescent="0.5">
      <c r="B2" s="18"/>
      <c r="C2" s="18"/>
      <c r="D2" s="18"/>
      <c r="E2" s="18"/>
      <c r="F2" s="18"/>
      <c r="G2" s="18"/>
      <c r="H2" s="19"/>
      <c r="I2" s="18"/>
      <c r="J2" s="18"/>
      <c r="K2" s="18"/>
      <c r="L2" s="18"/>
      <c r="M2" s="18"/>
      <c r="N2" s="18"/>
      <c r="O2" s="18"/>
      <c r="P2" s="18"/>
      <c r="Q2" s="18"/>
      <c r="R2" s="18"/>
      <c r="S2" s="1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J2" s="18"/>
      <c r="AK2" s="18"/>
    </row>
    <row r="3" spans="1:110" ht="30" customHeight="1" x14ac:dyDescent="0.5">
      <c r="A3" s="29"/>
      <c r="B3" s="31"/>
      <c r="C3" s="306" t="s">
        <v>405</v>
      </c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9"/>
      <c r="P3" s="39"/>
      <c r="Q3" s="39"/>
      <c r="R3" s="39"/>
      <c r="S3" s="6"/>
      <c r="T3" s="39" t="s">
        <v>164</v>
      </c>
      <c r="U3" s="39"/>
      <c r="V3" s="39"/>
      <c r="W3" s="39"/>
      <c r="X3" s="39"/>
      <c r="Y3" s="39"/>
      <c r="Z3" s="39"/>
      <c r="AA3" s="39"/>
      <c r="AB3" s="39"/>
      <c r="AC3" s="29"/>
      <c r="AD3" s="31"/>
      <c r="AE3" s="31"/>
      <c r="AF3" s="29"/>
      <c r="AG3" s="29"/>
      <c r="AH3" s="5"/>
      <c r="AI3" s="5"/>
      <c r="AJ3" s="39"/>
      <c r="AK3" s="39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N3" s="5"/>
      <c r="BO3" s="5"/>
    </row>
    <row r="4" spans="1:110" ht="33" customHeight="1" x14ac:dyDescent="0.5">
      <c r="A4" s="7"/>
      <c r="B4" s="7"/>
      <c r="C4" s="7"/>
      <c r="D4" s="7"/>
      <c r="E4" s="7"/>
      <c r="F4" s="7"/>
      <c r="G4" s="7"/>
      <c r="H4" s="7"/>
      <c r="I4" s="7"/>
      <c r="J4" s="7"/>
      <c r="K4" s="29"/>
      <c r="L4" s="29"/>
      <c r="M4" s="7"/>
      <c r="N4" s="29"/>
      <c r="O4" s="7"/>
      <c r="P4" s="7"/>
      <c r="Q4" s="7"/>
      <c r="R4" s="7"/>
      <c r="S4" s="8"/>
      <c r="T4" s="39" t="s">
        <v>404</v>
      </c>
      <c r="U4" s="39"/>
      <c r="V4" s="39"/>
      <c r="W4" s="39"/>
      <c r="X4" s="39"/>
      <c r="Y4" s="261"/>
      <c r="Z4" s="261"/>
      <c r="AA4" s="261"/>
      <c r="AB4" s="39"/>
      <c r="AC4" s="7"/>
      <c r="AD4" s="7"/>
      <c r="AE4" s="7"/>
      <c r="AF4" s="7"/>
      <c r="AG4" s="7"/>
      <c r="AH4" s="7"/>
      <c r="AI4" s="7"/>
      <c r="AJ4" s="7"/>
      <c r="AK4" s="39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N4" s="7"/>
      <c r="BO4" s="7"/>
    </row>
    <row r="5" spans="1:110" ht="36" customHeight="1" x14ac:dyDescent="0.35">
      <c r="B5" s="3"/>
      <c r="C5" s="3"/>
      <c r="D5" s="3"/>
      <c r="E5" s="3"/>
      <c r="F5" s="3"/>
      <c r="G5" s="3"/>
      <c r="H5" s="20"/>
      <c r="I5" s="3"/>
      <c r="J5" s="3"/>
      <c r="K5" s="3"/>
      <c r="L5" s="3"/>
      <c r="M5" s="3"/>
      <c r="N5" s="3"/>
      <c r="O5" s="3" t="s">
        <v>55</v>
      </c>
      <c r="P5" s="367"/>
      <c r="Q5" s="367"/>
      <c r="R5" s="20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82"/>
      <c r="AJ5" s="382"/>
      <c r="AK5" s="382"/>
      <c r="AL5" s="382"/>
    </row>
    <row r="6" spans="1:110" ht="22.5" x14ac:dyDescent="0.45">
      <c r="B6" s="377" t="s">
        <v>300</v>
      </c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54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82"/>
      <c r="AJ6" s="382"/>
      <c r="AK6" s="382"/>
      <c r="AL6" s="382"/>
    </row>
    <row r="7" spans="1:110" ht="18" x14ac:dyDescent="0.4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110" ht="18" x14ac:dyDescent="0.4">
      <c r="B8" s="368" t="s">
        <v>406</v>
      </c>
      <c r="C8" s="368"/>
      <c r="D8" s="368"/>
      <c r="E8" s="368"/>
      <c r="F8" s="368"/>
      <c r="G8" s="368"/>
      <c r="H8" s="368"/>
      <c r="I8" s="368"/>
      <c r="J8" s="368"/>
      <c r="K8" s="368"/>
      <c r="L8" s="30"/>
      <c r="M8" s="30"/>
      <c r="N8" s="30"/>
      <c r="O8" s="30"/>
      <c r="P8" s="30"/>
      <c r="Q8" s="30"/>
      <c r="R8" s="30"/>
      <c r="S8" s="1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Q8" s="383"/>
      <c r="AR8" s="383"/>
    </row>
    <row r="9" spans="1:110" ht="18" x14ac:dyDescent="0.4">
      <c r="B9" s="1"/>
      <c r="C9" s="1"/>
      <c r="D9" s="1"/>
      <c r="E9" s="1"/>
      <c r="F9" s="1"/>
      <c r="G9" s="6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BG9" s="51"/>
      <c r="BH9" s="51"/>
      <c r="BI9" s="51"/>
      <c r="BJ9" s="51"/>
      <c r="BN9" s="51"/>
      <c r="BO9" s="51"/>
    </row>
    <row r="10" spans="1:110" ht="234" customHeight="1" x14ac:dyDescent="0.25">
      <c r="A10" s="354" t="s">
        <v>146</v>
      </c>
      <c r="B10" s="357" t="s">
        <v>147</v>
      </c>
      <c r="C10" s="335" t="s">
        <v>195</v>
      </c>
      <c r="D10" s="351"/>
      <c r="E10" s="351"/>
      <c r="F10" s="336"/>
      <c r="G10" s="332" t="s">
        <v>172</v>
      </c>
      <c r="H10" s="332" t="s">
        <v>304</v>
      </c>
      <c r="I10" s="369" t="s">
        <v>197</v>
      </c>
      <c r="J10" s="369"/>
      <c r="K10" s="369"/>
      <c r="L10" s="335" t="s">
        <v>344</v>
      </c>
      <c r="M10" s="336"/>
      <c r="N10" s="335" t="s">
        <v>305</v>
      </c>
      <c r="O10" s="336"/>
      <c r="P10" s="332" t="s">
        <v>64</v>
      </c>
      <c r="Q10" s="332" t="s">
        <v>306</v>
      </c>
      <c r="R10" s="332" t="s">
        <v>307</v>
      </c>
      <c r="S10" s="369" t="s">
        <v>308</v>
      </c>
      <c r="T10" s="369"/>
      <c r="U10" s="369"/>
      <c r="V10" s="335" t="s">
        <v>198</v>
      </c>
      <c r="W10" s="351"/>
      <c r="X10" s="351"/>
      <c r="Y10" s="336"/>
      <c r="Z10" s="332" t="s">
        <v>199</v>
      </c>
      <c r="AA10" s="335" t="s">
        <v>200</v>
      </c>
      <c r="AB10" s="336"/>
      <c r="AC10" s="335" t="s">
        <v>201</v>
      </c>
      <c r="AD10" s="351"/>
      <c r="AE10" s="351"/>
      <c r="AF10" s="351"/>
      <c r="AG10" s="351"/>
      <c r="AH10" s="336"/>
      <c r="AI10" s="332" t="s">
        <v>206</v>
      </c>
      <c r="AJ10" s="335" t="s">
        <v>350</v>
      </c>
      <c r="AK10" s="336"/>
      <c r="AL10" s="348" t="s">
        <v>148</v>
      </c>
      <c r="AM10" s="374" t="s">
        <v>146</v>
      </c>
      <c r="AN10" s="357" t="s">
        <v>147</v>
      </c>
      <c r="AO10" s="372" t="s">
        <v>207</v>
      </c>
      <c r="AP10" s="373"/>
      <c r="AQ10" s="332" t="s">
        <v>210</v>
      </c>
      <c r="AR10" s="342" t="s">
        <v>211</v>
      </c>
      <c r="AS10" s="370"/>
      <c r="AT10" s="342" t="s">
        <v>222</v>
      </c>
      <c r="AU10" s="343"/>
      <c r="AV10" s="342" t="s">
        <v>214</v>
      </c>
      <c r="AW10" s="343"/>
      <c r="AX10" s="332" t="s">
        <v>215</v>
      </c>
      <c r="AY10" s="335" t="s">
        <v>216</v>
      </c>
      <c r="AZ10" s="351"/>
      <c r="BA10" s="351"/>
      <c r="BB10" s="351"/>
      <c r="BC10" s="351"/>
      <c r="BD10" s="351"/>
      <c r="BE10" s="336"/>
      <c r="BF10" s="332" t="s">
        <v>221</v>
      </c>
      <c r="BG10" s="342" t="s">
        <v>314</v>
      </c>
      <c r="BH10" s="343"/>
      <c r="BI10" s="342" t="s">
        <v>223</v>
      </c>
      <c r="BJ10" s="343"/>
      <c r="BK10" s="337" t="s">
        <v>224</v>
      </c>
      <c r="BL10" s="360"/>
      <c r="BM10" s="337" t="s">
        <v>317</v>
      </c>
      <c r="BN10" s="335" t="s">
        <v>354</v>
      </c>
      <c r="BO10" s="336"/>
      <c r="BP10" s="335" t="s">
        <v>225</v>
      </c>
      <c r="BQ10" s="336"/>
      <c r="BR10" s="337" t="s">
        <v>356</v>
      </c>
      <c r="BS10" s="342" t="s">
        <v>320</v>
      </c>
      <c r="BT10" s="343"/>
      <c r="BU10" s="335" t="s">
        <v>228</v>
      </c>
      <c r="BV10" s="351"/>
      <c r="BW10" s="336"/>
      <c r="BX10" s="374" t="s">
        <v>146</v>
      </c>
      <c r="BY10" s="357" t="s">
        <v>147</v>
      </c>
      <c r="BZ10" s="335" t="s">
        <v>232</v>
      </c>
      <c r="CA10" s="336"/>
      <c r="CB10" s="335" t="s">
        <v>321</v>
      </c>
      <c r="CC10" s="336"/>
      <c r="CD10" s="337" t="s">
        <v>1</v>
      </c>
      <c r="CE10" s="335" t="s">
        <v>234</v>
      </c>
      <c r="CF10" s="351"/>
      <c r="CG10" s="336"/>
      <c r="CH10" s="58" t="s">
        <v>237</v>
      </c>
      <c r="CI10" s="332" t="s">
        <v>239</v>
      </c>
      <c r="CJ10" s="335" t="s">
        <v>240</v>
      </c>
      <c r="CK10" s="336"/>
      <c r="CL10" s="335" t="s">
        <v>242</v>
      </c>
      <c r="CM10" s="351"/>
      <c r="CN10" s="351"/>
      <c r="CO10" s="351"/>
      <c r="CP10" s="351"/>
      <c r="CQ10" s="351"/>
      <c r="CR10" s="336"/>
      <c r="CS10" s="332" t="s">
        <v>250</v>
      </c>
      <c r="CT10" s="332" t="s">
        <v>251</v>
      </c>
      <c r="CU10" s="335" t="s">
        <v>252</v>
      </c>
      <c r="CV10" s="351"/>
      <c r="CW10" s="363" t="s">
        <v>323</v>
      </c>
      <c r="CX10" s="335" t="s">
        <v>255</v>
      </c>
      <c r="CY10" s="351"/>
      <c r="CZ10" s="336"/>
      <c r="DA10" s="337" t="s">
        <v>258</v>
      </c>
      <c r="DB10" s="360"/>
      <c r="DC10" s="337" t="s">
        <v>324</v>
      </c>
      <c r="DD10" s="360"/>
      <c r="DE10" s="332" t="s">
        <v>2</v>
      </c>
      <c r="DF10" s="379" t="s">
        <v>116</v>
      </c>
    </row>
    <row r="11" spans="1:110" ht="51" customHeight="1" x14ac:dyDescent="0.25">
      <c r="A11" s="355"/>
      <c r="B11" s="358"/>
      <c r="C11" s="348" t="s">
        <v>149</v>
      </c>
      <c r="D11" s="348" t="s">
        <v>196</v>
      </c>
      <c r="E11" s="348" t="s">
        <v>150</v>
      </c>
      <c r="F11" s="348" t="s">
        <v>303</v>
      </c>
      <c r="G11" s="333"/>
      <c r="H11" s="333"/>
      <c r="I11" s="59"/>
      <c r="J11" s="59"/>
      <c r="K11" s="59"/>
      <c r="L11" s="348" t="s">
        <v>345</v>
      </c>
      <c r="M11" s="348" t="s">
        <v>346</v>
      </c>
      <c r="N11" s="348" t="s">
        <v>349</v>
      </c>
      <c r="O11" s="348" t="s">
        <v>59</v>
      </c>
      <c r="P11" s="333"/>
      <c r="Q11" s="333"/>
      <c r="R11" s="333"/>
      <c r="S11" s="348" t="s">
        <v>310</v>
      </c>
      <c r="T11" s="348" t="s">
        <v>309</v>
      </c>
      <c r="U11" s="348" t="s">
        <v>56</v>
      </c>
      <c r="V11" s="349" t="s">
        <v>347</v>
      </c>
      <c r="W11" s="350" t="s">
        <v>59</v>
      </c>
      <c r="X11" s="350" t="s">
        <v>348</v>
      </c>
      <c r="Y11" s="348" t="s">
        <v>311</v>
      </c>
      <c r="Z11" s="333"/>
      <c r="AA11" s="332" t="s">
        <v>70</v>
      </c>
      <c r="AB11" s="332" t="s">
        <v>60</v>
      </c>
      <c r="AC11" s="332" t="s">
        <v>202</v>
      </c>
      <c r="AD11" s="332" t="s">
        <v>203</v>
      </c>
      <c r="AE11" s="332" t="s">
        <v>204</v>
      </c>
      <c r="AF11" s="332" t="s">
        <v>205</v>
      </c>
      <c r="AG11" s="332" t="s">
        <v>66</v>
      </c>
      <c r="AH11" s="332" t="s">
        <v>65</v>
      </c>
      <c r="AI11" s="333"/>
      <c r="AJ11" s="332" t="s">
        <v>152</v>
      </c>
      <c r="AK11" s="332" t="s">
        <v>153</v>
      </c>
      <c r="AL11" s="350"/>
      <c r="AM11" s="375"/>
      <c r="AN11" s="358"/>
      <c r="AO11" s="379" t="s">
        <v>208</v>
      </c>
      <c r="AP11" s="379" t="s">
        <v>209</v>
      </c>
      <c r="AQ11" s="333"/>
      <c r="AR11" s="344"/>
      <c r="AS11" s="315"/>
      <c r="AT11" s="344"/>
      <c r="AU11" s="345"/>
      <c r="AV11" s="344"/>
      <c r="AW11" s="345"/>
      <c r="AX11" s="333"/>
      <c r="AY11" s="333" t="s">
        <v>351</v>
      </c>
      <c r="AZ11" s="334" t="s">
        <v>352</v>
      </c>
      <c r="BA11" s="333" t="s">
        <v>217</v>
      </c>
      <c r="BB11" s="333" t="s">
        <v>218</v>
      </c>
      <c r="BC11" s="333" t="s">
        <v>219</v>
      </c>
      <c r="BD11" s="333" t="s">
        <v>220</v>
      </c>
      <c r="BE11" s="333" t="s">
        <v>313</v>
      </c>
      <c r="BF11" s="333"/>
      <c r="BG11" s="344"/>
      <c r="BH11" s="345"/>
      <c r="BI11" s="344"/>
      <c r="BJ11" s="345"/>
      <c r="BK11" s="338"/>
      <c r="BL11" s="361"/>
      <c r="BM11" s="338"/>
      <c r="BN11" s="332" t="s">
        <v>353</v>
      </c>
      <c r="BO11" s="361" t="s">
        <v>355</v>
      </c>
      <c r="BP11" s="332" t="s">
        <v>226</v>
      </c>
      <c r="BQ11" s="332" t="s">
        <v>227</v>
      </c>
      <c r="BR11" s="338"/>
      <c r="BS11" s="344"/>
      <c r="BT11" s="345"/>
      <c r="BU11" s="332" t="s">
        <v>229</v>
      </c>
      <c r="BV11" s="332" t="s">
        <v>230</v>
      </c>
      <c r="BW11" s="332" t="s">
        <v>231</v>
      </c>
      <c r="BX11" s="375"/>
      <c r="BY11" s="358"/>
      <c r="BZ11" s="69" t="s">
        <v>357</v>
      </c>
      <c r="CA11" s="332" t="s">
        <v>233</v>
      </c>
      <c r="CB11" s="332" t="s">
        <v>322</v>
      </c>
      <c r="CC11" s="332" t="s">
        <v>233</v>
      </c>
      <c r="CD11" s="338"/>
      <c r="CE11" s="332" t="s">
        <v>235</v>
      </c>
      <c r="CF11" s="332" t="s">
        <v>236</v>
      </c>
      <c r="CG11" s="332" t="s">
        <v>151</v>
      </c>
      <c r="CH11" s="332" t="s">
        <v>238</v>
      </c>
      <c r="CI11" s="333"/>
      <c r="CJ11" s="332" t="s">
        <v>241</v>
      </c>
      <c r="CK11" s="332" t="s">
        <v>358</v>
      </c>
      <c r="CL11" s="333" t="s">
        <v>243</v>
      </c>
      <c r="CM11" s="333" t="s">
        <v>244</v>
      </c>
      <c r="CN11" s="333" t="s">
        <v>245</v>
      </c>
      <c r="CO11" s="332" t="s">
        <v>246</v>
      </c>
      <c r="CP11" s="332" t="s">
        <v>247</v>
      </c>
      <c r="CQ11" s="332" t="s">
        <v>248</v>
      </c>
      <c r="CR11" s="332" t="s">
        <v>249</v>
      </c>
      <c r="CS11" s="333"/>
      <c r="CT11" s="333"/>
      <c r="CU11" s="332" t="s">
        <v>253</v>
      </c>
      <c r="CV11" s="332" t="s">
        <v>254</v>
      </c>
      <c r="CW11" s="364"/>
      <c r="CX11" s="332" t="s">
        <v>256</v>
      </c>
      <c r="CY11" s="332" t="s">
        <v>150</v>
      </c>
      <c r="CZ11" s="332" t="s">
        <v>257</v>
      </c>
      <c r="DA11" s="338"/>
      <c r="DB11" s="361"/>
      <c r="DC11" s="338"/>
      <c r="DD11" s="361"/>
      <c r="DE11" s="333"/>
      <c r="DF11" s="380"/>
    </row>
    <row r="12" spans="1:110" ht="33" customHeight="1" x14ac:dyDescent="0.25">
      <c r="A12" s="355"/>
      <c r="B12" s="358"/>
      <c r="C12" s="350"/>
      <c r="D12" s="350"/>
      <c r="E12" s="350"/>
      <c r="F12" s="350"/>
      <c r="G12" s="333"/>
      <c r="H12" s="333"/>
      <c r="I12" s="60"/>
      <c r="J12" s="60"/>
      <c r="K12" s="60"/>
      <c r="L12" s="350"/>
      <c r="M12" s="350"/>
      <c r="N12" s="350"/>
      <c r="O12" s="350"/>
      <c r="P12" s="333"/>
      <c r="Q12" s="333"/>
      <c r="R12" s="333"/>
      <c r="S12" s="350"/>
      <c r="T12" s="350"/>
      <c r="U12" s="350"/>
      <c r="V12" s="366"/>
      <c r="W12" s="350"/>
      <c r="X12" s="350"/>
      <c r="Y12" s="350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50"/>
      <c r="AM12" s="375"/>
      <c r="AN12" s="358"/>
      <c r="AO12" s="380"/>
      <c r="AP12" s="380"/>
      <c r="AQ12" s="333"/>
      <c r="AR12" s="344"/>
      <c r="AS12" s="315"/>
      <c r="AT12" s="344"/>
      <c r="AU12" s="345"/>
      <c r="AV12" s="344"/>
      <c r="AW12" s="345"/>
      <c r="AX12" s="333"/>
      <c r="AY12" s="333"/>
      <c r="AZ12" s="378"/>
      <c r="BA12" s="333"/>
      <c r="BB12" s="333"/>
      <c r="BC12" s="333"/>
      <c r="BD12" s="333"/>
      <c r="BE12" s="333"/>
      <c r="BF12" s="333"/>
      <c r="BG12" s="344"/>
      <c r="BH12" s="345"/>
      <c r="BI12" s="344"/>
      <c r="BJ12" s="345"/>
      <c r="BK12" s="338"/>
      <c r="BL12" s="361"/>
      <c r="BM12" s="338"/>
      <c r="BN12" s="333"/>
      <c r="BO12" s="361"/>
      <c r="BP12" s="333"/>
      <c r="BQ12" s="333"/>
      <c r="BR12" s="338"/>
      <c r="BS12" s="344"/>
      <c r="BT12" s="345"/>
      <c r="BU12" s="333"/>
      <c r="BV12" s="333"/>
      <c r="BW12" s="333"/>
      <c r="BX12" s="375"/>
      <c r="BY12" s="358"/>
      <c r="BZ12" s="333" t="s">
        <v>322</v>
      </c>
      <c r="CA12" s="333"/>
      <c r="CB12" s="333"/>
      <c r="CC12" s="333"/>
      <c r="CD12" s="338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64"/>
      <c r="CX12" s="333"/>
      <c r="CY12" s="333"/>
      <c r="CZ12" s="333"/>
      <c r="DA12" s="338"/>
      <c r="DB12" s="361"/>
      <c r="DC12" s="338"/>
      <c r="DD12" s="361"/>
      <c r="DE12" s="333"/>
      <c r="DF12" s="380"/>
    </row>
    <row r="13" spans="1:110" ht="15.75" customHeight="1" x14ac:dyDescent="0.25">
      <c r="A13" s="355"/>
      <c r="B13" s="358"/>
      <c r="C13" s="350"/>
      <c r="D13" s="350"/>
      <c r="E13" s="350"/>
      <c r="F13" s="350"/>
      <c r="G13" s="333"/>
      <c r="H13" s="333"/>
      <c r="I13" s="60"/>
      <c r="J13" s="60"/>
      <c r="K13" s="60"/>
      <c r="L13" s="350"/>
      <c r="M13" s="350"/>
      <c r="N13" s="350"/>
      <c r="O13" s="350"/>
      <c r="P13" s="333"/>
      <c r="Q13" s="333"/>
      <c r="R13" s="333"/>
      <c r="S13" s="350"/>
      <c r="T13" s="350"/>
      <c r="U13" s="350"/>
      <c r="V13" s="366"/>
      <c r="W13" s="350"/>
      <c r="X13" s="350"/>
      <c r="Y13" s="350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50"/>
      <c r="AM13" s="375"/>
      <c r="AN13" s="358"/>
      <c r="AO13" s="380"/>
      <c r="AP13" s="380"/>
      <c r="AQ13" s="333"/>
      <c r="AR13" s="344"/>
      <c r="AS13" s="315"/>
      <c r="AT13" s="344"/>
      <c r="AU13" s="345"/>
      <c r="AV13" s="344"/>
      <c r="AW13" s="345"/>
      <c r="AX13" s="333"/>
      <c r="AY13" s="333"/>
      <c r="AZ13" s="378"/>
      <c r="BA13" s="333"/>
      <c r="BB13" s="333"/>
      <c r="BC13" s="333"/>
      <c r="BD13" s="333"/>
      <c r="BE13" s="333"/>
      <c r="BF13" s="333"/>
      <c r="BG13" s="344"/>
      <c r="BH13" s="345"/>
      <c r="BI13" s="344"/>
      <c r="BJ13" s="345"/>
      <c r="BK13" s="338"/>
      <c r="BL13" s="361"/>
      <c r="BM13" s="338"/>
      <c r="BN13" s="333"/>
      <c r="BO13" s="361"/>
      <c r="BP13" s="333"/>
      <c r="BQ13" s="333"/>
      <c r="BR13" s="338"/>
      <c r="BS13" s="344"/>
      <c r="BT13" s="345"/>
      <c r="BU13" s="333"/>
      <c r="BV13" s="333"/>
      <c r="BW13" s="333"/>
      <c r="BX13" s="375"/>
      <c r="BY13" s="358"/>
      <c r="BZ13" s="333"/>
      <c r="CA13" s="333"/>
      <c r="CB13" s="333"/>
      <c r="CC13" s="333"/>
      <c r="CD13" s="338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64"/>
      <c r="CX13" s="333"/>
      <c r="CY13" s="333"/>
      <c r="CZ13" s="333"/>
      <c r="DA13" s="338"/>
      <c r="DB13" s="361"/>
      <c r="DC13" s="338"/>
      <c r="DD13" s="361"/>
      <c r="DE13" s="333"/>
      <c r="DF13" s="380"/>
    </row>
    <row r="14" spans="1:110" ht="12.75" customHeight="1" x14ac:dyDescent="0.25">
      <c r="A14" s="355"/>
      <c r="B14" s="358"/>
      <c r="C14" s="350"/>
      <c r="D14" s="350"/>
      <c r="E14" s="350"/>
      <c r="F14" s="350"/>
      <c r="G14" s="333"/>
      <c r="H14" s="333"/>
      <c r="I14" s="60"/>
      <c r="J14" s="60"/>
      <c r="K14" s="60"/>
      <c r="L14" s="350"/>
      <c r="M14" s="350"/>
      <c r="N14" s="350"/>
      <c r="O14" s="350"/>
      <c r="P14" s="333"/>
      <c r="Q14" s="333"/>
      <c r="R14" s="333"/>
      <c r="S14" s="350"/>
      <c r="T14" s="350"/>
      <c r="U14" s="350"/>
      <c r="V14" s="366"/>
      <c r="W14" s="350"/>
      <c r="X14" s="350"/>
      <c r="Y14" s="350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50"/>
      <c r="AM14" s="375"/>
      <c r="AN14" s="358"/>
      <c r="AO14" s="380"/>
      <c r="AP14" s="380"/>
      <c r="AQ14" s="333"/>
      <c r="AR14" s="344"/>
      <c r="AS14" s="315"/>
      <c r="AT14" s="344"/>
      <c r="AU14" s="345"/>
      <c r="AV14" s="344"/>
      <c r="AW14" s="345"/>
      <c r="AX14" s="333"/>
      <c r="AY14" s="333"/>
      <c r="AZ14" s="378"/>
      <c r="BA14" s="333"/>
      <c r="BB14" s="333"/>
      <c r="BC14" s="333"/>
      <c r="BD14" s="333"/>
      <c r="BE14" s="333"/>
      <c r="BF14" s="333"/>
      <c r="BG14" s="344"/>
      <c r="BH14" s="345"/>
      <c r="BI14" s="344"/>
      <c r="BJ14" s="345"/>
      <c r="BK14" s="338"/>
      <c r="BL14" s="361"/>
      <c r="BM14" s="338"/>
      <c r="BN14" s="333"/>
      <c r="BO14" s="361"/>
      <c r="BP14" s="333"/>
      <c r="BQ14" s="333"/>
      <c r="BR14" s="338"/>
      <c r="BS14" s="344"/>
      <c r="BT14" s="345"/>
      <c r="BU14" s="333"/>
      <c r="BV14" s="333"/>
      <c r="BW14" s="333"/>
      <c r="BX14" s="375"/>
      <c r="BY14" s="358"/>
      <c r="BZ14" s="333"/>
      <c r="CA14" s="333"/>
      <c r="CB14" s="333"/>
      <c r="CC14" s="333"/>
      <c r="CD14" s="338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64"/>
      <c r="CX14" s="333"/>
      <c r="CY14" s="333"/>
      <c r="CZ14" s="333"/>
      <c r="DA14" s="338"/>
      <c r="DB14" s="361"/>
      <c r="DC14" s="338"/>
      <c r="DD14" s="361"/>
      <c r="DE14" s="333"/>
      <c r="DF14" s="380"/>
    </row>
    <row r="15" spans="1:110" ht="12.75" customHeight="1" x14ac:dyDescent="0.25">
      <c r="A15" s="355"/>
      <c r="B15" s="358"/>
      <c r="C15" s="350"/>
      <c r="D15" s="350"/>
      <c r="E15" s="350"/>
      <c r="F15" s="350"/>
      <c r="G15" s="333"/>
      <c r="H15" s="333"/>
      <c r="I15" s="60"/>
      <c r="J15" s="60"/>
      <c r="K15" s="60"/>
      <c r="L15" s="350"/>
      <c r="M15" s="350"/>
      <c r="N15" s="350"/>
      <c r="O15" s="350"/>
      <c r="P15" s="333"/>
      <c r="Q15" s="333"/>
      <c r="R15" s="333"/>
      <c r="S15" s="350"/>
      <c r="T15" s="350"/>
      <c r="U15" s="350"/>
      <c r="V15" s="366"/>
      <c r="W15" s="350"/>
      <c r="X15" s="350"/>
      <c r="Y15" s="350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50"/>
      <c r="AM15" s="375"/>
      <c r="AN15" s="358"/>
      <c r="AO15" s="380"/>
      <c r="AP15" s="380"/>
      <c r="AQ15" s="333"/>
      <c r="AR15" s="346"/>
      <c r="AS15" s="371"/>
      <c r="AT15" s="346"/>
      <c r="AU15" s="347"/>
      <c r="AV15" s="346"/>
      <c r="AW15" s="347"/>
      <c r="AX15" s="333"/>
      <c r="AY15" s="333"/>
      <c r="AZ15" s="378"/>
      <c r="BA15" s="333"/>
      <c r="BB15" s="333"/>
      <c r="BC15" s="333"/>
      <c r="BD15" s="333"/>
      <c r="BE15" s="333"/>
      <c r="BF15" s="333"/>
      <c r="BG15" s="344"/>
      <c r="BH15" s="345"/>
      <c r="BI15" s="344"/>
      <c r="BJ15" s="345"/>
      <c r="BK15" s="338"/>
      <c r="BL15" s="361"/>
      <c r="BM15" s="338"/>
      <c r="BN15" s="333"/>
      <c r="BO15" s="361"/>
      <c r="BP15" s="333"/>
      <c r="BQ15" s="333"/>
      <c r="BR15" s="338"/>
      <c r="BS15" s="344"/>
      <c r="BT15" s="345"/>
      <c r="BU15" s="333"/>
      <c r="BV15" s="333"/>
      <c r="BW15" s="333"/>
      <c r="BX15" s="375"/>
      <c r="BY15" s="358"/>
      <c r="BZ15" s="333"/>
      <c r="CA15" s="333"/>
      <c r="CB15" s="333"/>
      <c r="CC15" s="333"/>
      <c r="CD15" s="338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64"/>
      <c r="CX15" s="333"/>
      <c r="CY15" s="333"/>
      <c r="CZ15" s="333"/>
      <c r="DA15" s="338"/>
      <c r="DB15" s="361"/>
      <c r="DC15" s="338"/>
      <c r="DD15" s="361"/>
      <c r="DE15" s="333"/>
      <c r="DF15" s="380"/>
    </row>
    <row r="16" spans="1:110" ht="12.75" customHeight="1" x14ac:dyDescent="0.25">
      <c r="A16" s="355"/>
      <c r="B16" s="358"/>
      <c r="C16" s="350"/>
      <c r="D16" s="350"/>
      <c r="E16" s="350"/>
      <c r="F16" s="350"/>
      <c r="G16" s="333"/>
      <c r="H16" s="333"/>
      <c r="I16" s="60"/>
      <c r="J16" s="60"/>
      <c r="K16" s="60"/>
      <c r="L16" s="350"/>
      <c r="M16" s="350"/>
      <c r="N16" s="350"/>
      <c r="O16" s="350"/>
      <c r="P16" s="333"/>
      <c r="Q16" s="333"/>
      <c r="R16" s="333"/>
      <c r="S16" s="350"/>
      <c r="T16" s="350"/>
      <c r="U16" s="350"/>
      <c r="V16" s="366"/>
      <c r="W16" s="350"/>
      <c r="X16" s="350"/>
      <c r="Y16" s="350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50"/>
      <c r="AM16" s="375"/>
      <c r="AN16" s="358"/>
      <c r="AO16" s="380"/>
      <c r="AP16" s="380"/>
      <c r="AQ16" s="333"/>
      <c r="AR16" s="348" t="s">
        <v>212</v>
      </c>
      <c r="AS16" s="348" t="s">
        <v>213</v>
      </c>
      <c r="AT16" s="348" t="s">
        <v>67</v>
      </c>
      <c r="AU16" s="348" t="s">
        <v>312</v>
      </c>
      <c r="AV16" s="348" t="s">
        <v>212</v>
      </c>
      <c r="AW16" s="348" t="s">
        <v>213</v>
      </c>
      <c r="AX16" s="333"/>
      <c r="AY16" s="333"/>
      <c r="AZ16" s="378"/>
      <c r="BA16" s="333"/>
      <c r="BB16" s="333"/>
      <c r="BC16" s="333"/>
      <c r="BD16" s="333"/>
      <c r="BE16" s="333"/>
      <c r="BF16" s="333"/>
      <c r="BG16" s="346"/>
      <c r="BH16" s="347"/>
      <c r="BI16" s="346"/>
      <c r="BJ16" s="347"/>
      <c r="BK16" s="338"/>
      <c r="BL16" s="361"/>
      <c r="BM16" s="338"/>
      <c r="BN16" s="333"/>
      <c r="BO16" s="361"/>
      <c r="BP16" s="333"/>
      <c r="BQ16" s="333"/>
      <c r="BR16" s="338"/>
      <c r="BS16" s="346"/>
      <c r="BT16" s="347"/>
      <c r="BU16" s="333"/>
      <c r="BV16" s="333"/>
      <c r="BW16" s="333"/>
      <c r="BX16" s="375"/>
      <c r="BY16" s="358"/>
      <c r="BZ16" s="333"/>
      <c r="CA16" s="333"/>
      <c r="CB16" s="333"/>
      <c r="CC16" s="333"/>
      <c r="CD16" s="338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64"/>
      <c r="CX16" s="333"/>
      <c r="CY16" s="333"/>
      <c r="CZ16" s="333"/>
      <c r="DA16" s="338"/>
      <c r="DB16" s="361"/>
      <c r="DC16" s="339"/>
      <c r="DD16" s="362"/>
      <c r="DE16" s="333"/>
      <c r="DF16" s="380"/>
    </row>
    <row r="17" spans="1:110" ht="216.75" customHeight="1" x14ac:dyDescent="0.25">
      <c r="A17" s="356"/>
      <c r="B17" s="359"/>
      <c r="C17" s="349"/>
      <c r="D17" s="349"/>
      <c r="E17" s="349"/>
      <c r="F17" s="349"/>
      <c r="G17" s="334"/>
      <c r="H17" s="334"/>
      <c r="I17" s="61" t="s">
        <v>152</v>
      </c>
      <c r="J17" s="61" t="s">
        <v>153</v>
      </c>
      <c r="K17" s="61" t="s">
        <v>154</v>
      </c>
      <c r="L17" s="349"/>
      <c r="M17" s="349"/>
      <c r="N17" s="349"/>
      <c r="O17" s="349"/>
      <c r="P17" s="334"/>
      <c r="Q17" s="334"/>
      <c r="R17" s="334"/>
      <c r="S17" s="349"/>
      <c r="T17" s="349"/>
      <c r="U17" s="349"/>
      <c r="V17" s="366"/>
      <c r="W17" s="349"/>
      <c r="X17" s="349"/>
      <c r="Y17" s="349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49"/>
      <c r="AM17" s="376"/>
      <c r="AN17" s="359"/>
      <c r="AO17" s="381"/>
      <c r="AP17" s="381"/>
      <c r="AQ17" s="334"/>
      <c r="AR17" s="349"/>
      <c r="AS17" s="349"/>
      <c r="AT17" s="349"/>
      <c r="AU17" s="349"/>
      <c r="AV17" s="349"/>
      <c r="AW17" s="349"/>
      <c r="AX17" s="334"/>
      <c r="AY17" s="334"/>
      <c r="AZ17" s="378"/>
      <c r="BA17" s="334"/>
      <c r="BB17" s="334"/>
      <c r="BC17" s="334"/>
      <c r="BD17" s="334"/>
      <c r="BE17" s="334"/>
      <c r="BF17" s="334"/>
      <c r="BG17" s="63" t="s">
        <v>315</v>
      </c>
      <c r="BH17" s="63" t="s">
        <v>316</v>
      </c>
      <c r="BI17" s="63" t="s">
        <v>152</v>
      </c>
      <c r="BJ17" s="63" t="s">
        <v>153</v>
      </c>
      <c r="BK17" s="339"/>
      <c r="BL17" s="362"/>
      <c r="BM17" s="339"/>
      <c r="BN17" s="334"/>
      <c r="BO17" s="362"/>
      <c r="BP17" s="334"/>
      <c r="BQ17" s="334"/>
      <c r="BR17" s="339"/>
      <c r="BS17" s="63" t="s">
        <v>318</v>
      </c>
      <c r="BT17" s="63" t="s">
        <v>319</v>
      </c>
      <c r="BU17" s="334"/>
      <c r="BV17" s="334"/>
      <c r="BW17" s="334"/>
      <c r="BX17" s="376"/>
      <c r="BY17" s="359"/>
      <c r="BZ17" s="334"/>
      <c r="CA17" s="334"/>
      <c r="CB17" s="334"/>
      <c r="CC17" s="334"/>
      <c r="CD17" s="339"/>
      <c r="CE17" s="334"/>
      <c r="CF17" s="334"/>
      <c r="CG17" s="334"/>
      <c r="CH17" s="334"/>
      <c r="CI17" s="334"/>
      <c r="CJ17" s="334"/>
      <c r="CK17" s="334"/>
      <c r="CL17" s="334"/>
      <c r="CM17" s="334"/>
      <c r="CN17" s="334"/>
      <c r="CO17" s="334"/>
      <c r="CP17" s="334"/>
      <c r="CQ17" s="334"/>
      <c r="CR17" s="334"/>
      <c r="CS17" s="334"/>
      <c r="CT17" s="334"/>
      <c r="CU17" s="334"/>
      <c r="CV17" s="334"/>
      <c r="CW17" s="365"/>
      <c r="CX17" s="334"/>
      <c r="CY17" s="334"/>
      <c r="CZ17" s="334"/>
      <c r="DA17" s="339"/>
      <c r="DB17" s="362"/>
      <c r="DC17" s="63" t="s">
        <v>325</v>
      </c>
      <c r="DD17" s="56" t="s">
        <v>326</v>
      </c>
      <c r="DE17" s="334"/>
      <c r="DF17" s="381"/>
    </row>
    <row r="18" spans="1:110" ht="14.25" customHeight="1" x14ac:dyDescent="0.25">
      <c r="A18" s="2"/>
      <c r="B18" s="2">
        <v>0</v>
      </c>
      <c r="C18" s="340">
        <v>1</v>
      </c>
      <c r="D18" s="352"/>
      <c r="E18" s="352"/>
      <c r="F18" s="341"/>
      <c r="G18" s="36">
        <v>2</v>
      </c>
      <c r="H18" s="36">
        <v>3</v>
      </c>
      <c r="I18" s="32"/>
      <c r="J18" s="32">
        <v>4</v>
      </c>
      <c r="K18" s="32"/>
      <c r="L18" s="340">
        <v>5</v>
      </c>
      <c r="M18" s="341"/>
      <c r="N18" s="340">
        <v>6</v>
      </c>
      <c r="O18" s="341"/>
      <c r="P18" s="4">
        <v>7</v>
      </c>
      <c r="Q18" s="32">
        <v>8</v>
      </c>
      <c r="R18" s="4">
        <v>9</v>
      </c>
      <c r="S18" s="340">
        <v>10</v>
      </c>
      <c r="T18" s="352"/>
      <c r="U18" s="341"/>
      <c r="V18" s="340">
        <v>11</v>
      </c>
      <c r="W18" s="352"/>
      <c r="X18" s="352"/>
      <c r="Y18" s="341"/>
      <c r="Z18" s="4">
        <v>12</v>
      </c>
      <c r="AA18" s="353">
        <v>13</v>
      </c>
      <c r="AB18" s="353"/>
      <c r="AC18" s="340">
        <v>14</v>
      </c>
      <c r="AD18" s="352"/>
      <c r="AE18" s="352"/>
      <c r="AF18" s="352"/>
      <c r="AG18" s="352"/>
      <c r="AH18" s="341"/>
      <c r="AI18" s="36">
        <v>15</v>
      </c>
      <c r="AJ18" s="353">
        <v>16</v>
      </c>
      <c r="AK18" s="353"/>
      <c r="AL18" s="2">
        <v>17</v>
      </c>
      <c r="AM18" s="2">
        <v>0</v>
      </c>
      <c r="AN18" s="33"/>
      <c r="AO18" s="340">
        <v>18</v>
      </c>
      <c r="AP18" s="341"/>
      <c r="AQ18" s="36">
        <v>19</v>
      </c>
      <c r="AR18" s="340">
        <v>20</v>
      </c>
      <c r="AS18" s="352"/>
      <c r="AT18" s="352"/>
      <c r="AU18" s="341"/>
      <c r="AV18" s="340">
        <v>21</v>
      </c>
      <c r="AW18" s="341"/>
      <c r="AX18" s="2">
        <v>22</v>
      </c>
      <c r="AY18" s="340">
        <v>23</v>
      </c>
      <c r="AZ18" s="352"/>
      <c r="BA18" s="352"/>
      <c r="BB18" s="352"/>
      <c r="BC18" s="352"/>
      <c r="BD18" s="352"/>
      <c r="BE18" s="341"/>
      <c r="BF18" s="32">
        <v>24</v>
      </c>
      <c r="BG18" s="340">
        <v>25</v>
      </c>
      <c r="BH18" s="341"/>
      <c r="BI18" s="340">
        <v>26</v>
      </c>
      <c r="BJ18" s="341"/>
      <c r="BK18" s="340">
        <v>27</v>
      </c>
      <c r="BL18" s="341"/>
      <c r="BM18" s="340">
        <v>28</v>
      </c>
      <c r="BN18" s="352"/>
      <c r="BO18" s="341"/>
      <c r="BP18" s="340">
        <v>29</v>
      </c>
      <c r="BQ18" s="341"/>
      <c r="BR18" s="4">
        <v>30</v>
      </c>
      <c r="BS18" s="352">
        <v>31</v>
      </c>
      <c r="BT18" s="341"/>
      <c r="BU18" s="340">
        <v>32</v>
      </c>
      <c r="BV18" s="352"/>
      <c r="BW18" s="341"/>
      <c r="BX18" s="2">
        <v>0</v>
      </c>
      <c r="BY18" s="33"/>
      <c r="BZ18" s="340">
        <v>33</v>
      </c>
      <c r="CA18" s="341"/>
      <c r="CB18" s="340">
        <v>34</v>
      </c>
      <c r="CC18" s="341"/>
      <c r="CD18" s="36">
        <v>35</v>
      </c>
      <c r="CE18" s="340">
        <v>36</v>
      </c>
      <c r="CF18" s="352"/>
      <c r="CG18" s="341"/>
      <c r="CH18" s="36">
        <v>37</v>
      </c>
      <c r="CI18" s="4">
        <v>38</v>
      </c>
      <c r="CJ18" s="340">
        <v>39</v>
      </c>
      <c r="CK18" s="341"/>
      <c r="CL18" s="340">
        <v>40</v>
      </c>
      <c r="CM18" s="352"/>
      <c r="CN18" s="352"/>
      <c r="CO18" s="352"/>
      <c r="CP18" s="352"/>
      <c r="CQ18" s="352"/>
      <c r="CR18" s="341"/>
      <c r="CS18" s="33">
        <v>41</v>
      </c>
      <c r="CT18" s="33">
        <v>42</v>
      </c>
      <c r="CU18" s="340">
        <v>43</v>
      </c>
      <c r="CV18" s="352"/>
      <c r="CW18" s="36">
        <v>44</v>
      </c>
      <c r="CX18" s="340">
        <v>45</v>
      </c>
      <c r="CY18" s="352"/>
      <c r="CZ18" s="341"/>
      <c r="DA18" s="340">
        <v>46</v>
      </c>
      <c r="DB18" s="341"/>
      <c r="DC18" s="340">
        <v>47</v>
      </c>
      <c r="DD18" s="341"/>
      <c r="DE18" s="33">
        <v>48</v>
      </c>
      <c r="DF18" s="4">
        <v>0</v>
      </c>
    </row>
    <row r="19" spans="1:110" s="236" customFormat="1" ht="30" customHeight="1" x14ac:dyDescent="0.4">
      <c r="A19" s="191">
        <v>1</v>
      </c>
      <c r="B19" s="285">
        <f>'Загальне навантаження'!B15</f>
        <v>0</v>
      </c>
      <c r="C19" s="234"/>
      <c r="D19" s="234"/>
      <c r="E19" s="234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91"/>
      <c r="AL19" s="191"/>
      <c r="AM19" s="191">
        <v>1</v>
      </c>
      <c r="AN19" s="276">
        <f>'Наукова та інноваційна'!B19</f>
        <v>0</v>
      </c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>
        <v>1</v>
      </c>
      <c r="BY19" s="276">
        <f>'Наукова та інноваційна'!B19</f>
        <v>0</v>
      </c>
      <c r="BZ19" s="191"/>
      <c r="CA19" s="191"/>
      <c r="CB19" s="191"/>
      <c r="CC19" s="191"/>
      <c r="CD19" s="191"/>
      <c r="CE19" s="191"/>
      <c r="CF19" s="191"/>
      <c r="CG19" s="191"/>
      <c r="CH19" s="191"/>
      <c r="CI19" s="191"/>
      <c r="CJ19" s="191"/>
      <c r="CK19" s="191"/>
      <c r="CL19" s="191"/>
      <c r="CM19" s="191"/>
      <c r="CN19" s="191"/>
      <c r="CO19" s="191"/>
      <c r="CP19" s="191"/>
      <c r="CQ19" s="191"/>
      <c r="CR19" s="191"/>
      <c r="CS19" s="191"/>
      <c r="CT19" s="191"/>
      <c r="CU19" s="191"/>
      <c r="CV19" s="191"/>
      <c r="CW19" s="191"/>
      <c r="CX19" s="191"/>
      <c r="CY19" s="191"/>
      <c r="CZ19" s="191"/>
      <c r="DA19" s="191"/>
      <c r="DB19" s="191"/>
      <c r="DC19" s="191"/>
      <c r="DD19" s="191"/>
      <c r="DE19" s="191"/>
      <c r="DF19" s="235">
        <f>SUM(C19:AL19,AO19:BW19,BZ19:DE19)</f>
        <v>0</v>
      </c>
    </row>
    <row r="20" spans="1:110" s="209" customFormat="1" ht="30" customHeight="1" x14ac:dyDescent="0.4">
      <c r="A20" s="237">
        <v>2</v>
      </c>
      <c r="B20" s="285">
        <f>'Загальне навантаження'!B16</f>
        <v>0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>
        <v>2</v>
      </c>
      <c r="AN20" s="276">
        <f>'Наукова та інноваційна'!B20</f>
        <v>0</v>
      </c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>
        <v>2</v>
      </c>
      <c r="BY20" s="276">
        <f>'Наукова та інноваційна'!B20</f>
        <v>0</v>
      </c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235">
        <f t="shared" ref="DF20:DF38" si="0">SUM(C20:AL20,AO20:BW20,BZ20:DE20)</f>
        <v>0</v>
      </c>
    </row>
    <row r="21" spans="1:110" s="239" customFormat="1" ht="30" customHeight="1" x14ac:dyDescent="0.4">
      <c r="A21" s="197">
        <v>3</v>
      </c>
      <c r="B21" s="285">
        <f>'Загальне навантаження'!B17</f>
        <v>0</v>
      </c>
      <c r="C21" s="238"/>
      <c r="D21" s="238"/>
      <c r="E21" s="238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1">
        <v>3</v>
      </c>
      <c r="AN21" s="276">
        <f>'Наукова та інноваційна'!B21</f>
        <v>0</v>
      </c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1">
        <v>3</v>
      </c>
      <c r="BY21" s="276">
        <f>'Наукова та інноваційна'!B21</f>
        <v>0</v>
      </c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235">
        <f t="shared" si="0"/>
        <v>0</v>
      </c>
    </row>
    <row r="22" spans="1:110" s="239" customFormat="1" ht="30" customHeight="1" x14ac:dyDescent="0.4">
      <c r="A22" s="197">
        <v>4</v>
      </c>
      <c r="B22" s="285">
        <f>'Загальне навантаження'!B18</f>
        <v>0</v>
      </c>
      <c r="C22" s="238"/>
      <c r="D22" s="238"/>
      <c r="E22" s="238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/>
      <c r="AC22" s="197"/>
      <c r="AD22" s="197"/>
      <c r="AE22" s="197"/>
      <c r="AF22" s="197"/>
      <c r="AG22" s="197"/>
      <c r="AH22" s="197"/>
      <c r="AI22" s="197"/>
      <c r="AJ22" s="197"/>
      <c r="AK22" s="197"/>
      <c r="AL22" s="197"/>
      <c r="AM22" s="197">
        <v>4</v>
      </c>
      <c r="AN22" s="276">
        <f>'Наукова та інноваційна'!B22</f>
        <v>0</v>
      </c>
      <c r="AO22" s="237"/>
      <c r="AP22" s="23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>
        <v>4</v>
      </c>
      <c r="BY22" s="276">
        <f>'Наукова та інноваційна'!B22</f>
        <v>0</v>
      </c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235">
        <f t="shared" si="0"/>
        <v>0</v>
      </c>
    </row>
    <row r="23" spans="1:110" s="208" customFormat="1" ht="30" customHeight="1" x14ac:dyDescent="0.4">
      <c r="A23" s="197">
        <v>5</v>
      </c>
      <c r="B23" s="285">
        <f>'Загальне навантаження'!B19</f>
        <v>0</v>
      </c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8"/>
      <c r="X23" s="198"/>
      <c r="Y23" s="198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1">
        <v>5</v>
      </c>
      <c r="AN23" s="276">
        <f>'Наукова та інноваційна'!B23</f>
        <v>0</v>
      </c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1">
        <v>5</v>
      </c>
      <c r="BY23" s="276">
        <f>'Наукова та інноваційна'!B23</f>
        <v>0</v>
      </c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235">
        <f t="shared" si="0"/>
        <v>0</v>
      </c>
    </row>
    <row r="24" spans="1:110" s="239" customFormat="1" ht="30" customHeight="1" x14ac:dyDescent="0.4">
      <c r="A24" s="197">
        <v>6</v>
      </c>
      <c r="B24" s="285">
        <f>'Загальне навантаження'!B20</f>
        <v>0</v>
      </c>
      <c r="C24" s="234"/>
      <c r="D24" s="234"/>
      <c r="E24" s="234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7">
        <v>6</v>
      </c>
      <c r="AN24" s="276">
        <f>'Наукова та інноваційна'!B24</f>
        <v>0</v>
      </c>
      <c r="AO24" s="240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91"/>
      <c r="BO24" s="191"/>
      <c r="BP24" s="191"/>
      <c r="BQ24" s="191"/>
      <c r="BR24" s="191"/>
      <c r="BS24" s="191"/>
      <c r="BT24" s="191"/>
      <c r="BU24" s="191"/>
      <c r="BV24" s="191"/>
      <c r="BW24" s="191"/>
      <c r="BX24" s="197">
        <v>6</v>
      </c>
      <c r="BY24" s="276">
        <f>'Наукова та інноваційна'!B24</f>
        <v>0</v>
      </c>
      <c r="BZ24" s="191"/>
      <c r="CA24" s="191"/>
      <c r="CB24" s="191"/>
      <c r="CC24" s="191"/>
      <c r="CD24" s="191"/>
      <c r="CE24" s="191"/>
      <c r="CF24" s="191"/>
      <c r="CG24" s="191"/>
      <c r="CH24" s="191"/>
      <c r="CI24" s="191"/>
      <c r="CJ24" s="191"/>
      <c r="CK24" s="191"/>
      <c r="CL24" s="191"/>
      <c r="CM24" s="191"/>
      <c r="CN24" s="191"/>
      <c r="CO24" s="191"/>
      <c r="CP24" s="191"/>
      <c r="CQ24" s="191"/>
      <c r="CR24" s="191"/>
      <c r="CS24" s="191"/>
      <c r="CT24" s="191"/>
      <c r="CU24" s="191"/>
      <c r="CV24" s="191"/>
      <c r="CW24" s="191"/>
      <c r="CX24" s="191"/>
      <c r="CY24" s="191"/>
      <c r="CZ24" s="191"/>
      <c r="DA24" s="191"/>
      <c r="DB24" s="191"/>
      <c r="DC24" s="191"/>
      <c r="DD24" s="191"/>
      <c r="DE24" s="191"/>
      <c r="DF24" s="235">
        <f t="shared" si="0"/>
        <v>0</v>
      </c>
    </row>
    <row r="25" spans="1:110" s="209" customFormat="1" ht="30" customHeight="1" x14ac:dyDescent="0.4">
      <c r="A25" s="197">
        <v>7</v>
      </c>
      <c r="B25" s="285">
        <f>'Загальне навантаження'!B21</f>
        <v>0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1">
        <v>7</v>
      </c>
      <c r="AN25" s="276">
        <f>'Наукова та інноваційна'!B25</f>
        <v>0</v>
      </c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1">
        <v>7</v>
      </c>
      <c r="BY25" s="276">
        <f>'Наукова та інноваційна'!B25</f>
        <v>0</v>
      </c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235">
        <f t="shared" si="0"/>
        <v>0</v>
      </c>
    </row>
    <row r="26" spans="1:110" s="208" customFormat="1" ht="30" customHeight="1" x14ac:dyDescent="0.4">
      <c r="A26" s="237">
        <v>8</v>
      </c>
      <c r="B26" s="285">
        <f>'Загальне навантаження'!B22</f>
        <v>0</v>
      </c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>
        <v>8</v>
      </c>
      <c r="AN26" s="276">
        <f>'Наукова та інноваційна'!B26</f>
        <v>0</v>
      </c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>
        <v>8</v>
      </c>
      <c r="BY26" s="276">
        <f>'Наукова та інноваційна'!B26</f>
        <v>0</v>
      </c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235">
        <f t="shared" si="0"/>
        <v>0</v>
      </c>
    </row>
    <row r="27" spans="1:110" s="241" customFormat="1" ht="30" customHeight="1" x14ac:dyDescent="0.4">
      <c r="A27" s="197">
        <v>9</v>
      </c>
      <c r="B27" s="285">
        <f>'Загальне навантаження'!B23</f>
        <v>0</v>
      </c>
      <c r="C27" s="238"/>
      <c r="D27" s="238"/>
      <c r="E27" s="238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1">
        <v>9</v>
      </c>
      <c r="AN27" s="276">
        <f>'Наукова та інноваційна'!B27</f>
        <v>0</v>
      </c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1">
        <v>9</v>
      </c>
      <c r="BY27" s="276">
        <f>'Наукова та інноваційна'!B27</f>
        <v>0</v>
      </c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235">
        <f t="shared" si="0"/>
        <v>0</v>
      </c>
    </row>
    <row r="28" spans="1:110" s="208" customFormat="1" ht="30" customHeight="1" x14ac:dyDescent="0.4">
      <c r="A28" s="197">
        <v>9</v>
      </c>
      <c r="B28" s="285">
        <f>'Загальне навантаження'!B24</f>
        <v>0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8"/>
      <c r="X28" s="242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>
        <v>10</v>
      </c>
      <c r="AN28" s="276">
        <f>'Наукова та інноваційна'!B28</f>
        <v>0</v>
      </c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243"/>
      <c r="BW28" s="243"/>
      <c r="BX28" s="197">
        <v>10</v>
      </c>
      <c r="BY28" s="276">
        <f>'Наукова та інноваційна'!B28</f>
        <v>0</v>
      </c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235">
        <f t="shared" si="0"/>
        <v>0</v>
      </c>
    </row>
    <row r="29" spans="1:110" s="241" customFormat="1" ht="30" customHeight="1" x14ac:dyDescent="0.4">
      <c r="A29" s="197">
        <v>11</v>
      </c>
      <c r="B29" s="285">
        <f>'Загальне навантаження'!B25</f>
        <v>0</v>
      </c>
      <c r="C29" s="238"/>
      <c r="D29" s="238"/>
      <c r="E29" s="238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8"/>
      <c r="AL29" s="198"/>
      <c r="AM29" s="191">
        <v>11</v>
      </c>
      <c r="AN29" s="276">
        <f>'Наукова та інноваційна'!B29</f>
        <v>0</v>
      </c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8"/>
      <c r="BJ29" s="198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1">
        <v>11</v>
      </c>
      <c r="BY29" s="276">
        <f>'Наукова та інноваційна'!B29</f>
        <v>0</v>
      </c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235">
        <f t="shared" si="0"/>
        <v>0</v>
      </c>
    </row>
    <row r="30" spans="1:110" s="241" customFormat="1" ht="30" customHeight="1" x14ac:dyDescent="0.4">
      <c r="A30" s="237">
        <v>12</v>
      </c>
      <c r="B30" s="285">
        <f>'Загальне навантаження'!B26</f>
        <v>0</v>
      </c>
      <c r="C30" s="238"/>
      <c r="D30" s="238"/>
      <c r="E30" s="238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>
        <v>12</v>
      </c>
      <c r="AN30" s="276">
        <f>'Наукова та інноваційна'!B30</f>
        <v>0</v>
      </c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>
        <v>12</v>
      </c>
      <c r="BY30" s="276">
        <f>'Наукова та інноваційна'!B30</f>
        <v>0</v>
      </c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235">
        <f t="shared" si="0"/>
        <v>0</v>
      </c>
    </row>
    <row r="31" spans="1:110" s="236" customFormat="1" ht="30" customHeight="1" x14ac:dyDescent="0.4">
      <c r="A31" s="237">
        <v>13</v>
      </c>
      <c r="B31" s="285">
        <f>'Загальне навантаження'!B27</f>
        <v>0</v>
      </c>
      <c r="C31" s="234"/>
      <c r="D31" s="234"/>
      <c r="E31" s="234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>
        <v>13</v>
      </c>
      <c r="AN31" s="276">
        <f>'Наукова та інноваційна'!B31</f>
        <v>0</v>
      </c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>
        <v>13</v>
      </c>
      <c r="BY31" s="276">
        <f>'Наукова та інноваційна'!B31</f>
        <v>0</v>
      </c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235">
        <f t="shared" si="0"/>
        <v>0</v>
      </c>
    </row>
    <row r="32" spans="1:110" s="236" customFormat="1" ht="30" customHeight="1" x14ac:dyDescent="0.4">
      <c r="A32" s="237">
        <v>14</v>
      </c>
      <c r="B32" s="285">
        <f>'Загальне навантаження'!B28</f>
        <v>0</v>
      </c>
      <c r="C32" s="234"/>
      <c r="D32" s="234"/>
      <c r="E32" s="234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7">
        <v>14</v>
      </c>
      <c r="AN32" s="276">
        <f>'Наукова та інноваційна'!B32</f>
        <v>0</v>
      </c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7">
        <v>14</v>
      </c>
      <c r="BY32" s="276">
        <f>'Наукова та інноваційна'!B32</f>
        <v>0</v>
      </c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235">
        <f t="shared" si="0"/>
        <v>0</v>
      </c>
    </row>
    <row r="33" spans="1:110" s="239" customFormat="1" ht="25.25" customHeight="1" x14ac:dyDescent="0.4">
      <c r="A33" s="197">
        <v>15</v>
      </c>
      <c r="B33" s="285">
        <f>'Загальне навантаження'!B29</f>
        <v>0</v>
      </c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>
        <v>15</v>
      </c>
      <c r="AN33" s="276">
        <f>'Наукова та інноваційна'!B33</f>
        <v>0</v>
      </c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>
        <v>15</v>
      </c>
      <c r="BY33" s="276">
        <f>'Наукова та інноваційна'!B33</f>
        <v>0</v>
      </c>
      <c r="BZ33" s="192"/>
      <c r="CA33" s="192"/>
      <c r="CB33" s="192"/>
      <c r="CC33" s="192"/>
      <c r="CD33" s="192"/>
      <c r="CE33" s="192"/>
      <c r="CF33" s="192"/>
      <c r="CG33" s="192"/>
      <c r="CH33" s="192"/>
      <c r="CI33" s="192"/>
      <c r="CJ33" s="192"/>
      <c r="CK33" s="192"/>
      <c r="CL33" s="192"/>
      <c r="CM33" s="192"/>
      <c r="CN33" s="192"/>
      <c r="CO33" s="192"/>
      <c r="CP33" s="192"/>
      <c r="CQ33" s="192"/>
      <c r="CR33" s="192"/>
      <c r="CS33" s="192"/>
      <c r="CT33" s="192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2"/>
      <c r="DF33" s="235">
        <f t="shared" si="0"/>
        <v>0</v>
      </c>
    </row>
    <row r="34" spans="1:110" s="239" customFormat="1" ht="25.25" customHeight="1" x14ac:dyDescent="0.4">
      <c r="A34" s="265">
        <v>16</v>
      </c>
      <c r="B34" s="285">
        <f>'Загальне навантаження'!B30</f>
        <v>0</v>
      </c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>
        <v>16</v>
      </c>
      <c r="AN34" s="276">
        <f>'Наукова та інноваційна'!B34</f>
        <v>0</v>
      </c>
      <c r="AO34" s="266"/>
      <c r="AP34" s="266"/>
      <c r="AQ34" s="266"/>
      <c r="AR34" s="266"/>
      <c r="AS34" s="266"/>
      <c r="AT34" s="266"/>
      <c r="AU34" s="266"/>
      <c r="AV34" s="266"/>
      <c r="AW34" s="266"/>
      <c r="AX34" s="266"/>
      <c r="AY34" s="266"/>
      <c r="AZ34" s="266"/>
      <c r="BA34" s="266"/>
      <c r="BB34" s="266"/>
      <c r="BC34" s="266"/>
      <c r="BD34" s="266"/>
      <c r="BE34" s="266"/>
      <c r="BF34" s="266"/>
      <c r="BG34" s="266"/>
      <c r="BH34" s="266"/>
      <c r="BI34" s="266"/>
      <c r="BJ34" s="266"/>
      <c r="BK34" s="266"/>
      <c r="BL34" s="266"/>
      <c r="BM34" s="266"/>
      <c r="BN34" s="266"/>
      <c r="BO34" s="266"/>
      <c r="BP34" s="266"/>
      <c r="BQ34" s="266"/>
      <c r="BR34" s="266"/>
      <c r="BS34" s="266"/>
      <c r="BT34" s="266"/>
      <c r="BU34" s="266"/>
      <c r="BV34" s="266"/>
      <c r="BW34" s="266"/>
      <c r="BX34" s="266">
        <v>16</v>
      </c>
      <c r="BY34" s="276">
        <f>'Наукова та інноваційна'!B34</f>
        <v>0</v>
      </c>
      <c r="BZ34" s="267"/>
      <c r="CA34" s="267"/>
      <c r="CB34" s="267"/>
      <c r="CC34" s="267"/>
      <c r="CD34" s="267"/>
      <c r="CE34" s="267"/>
      <c r="CF34" s="267"/>
      <c r="CG34" s="267"/>
      <c r="CH34" s="267"/>
      <c r="CI34" s="267"/>
      <c r="CJ34" s="267"/>
      <c r="CK34" s="267"/>
      <c r="CL34" s="267"/>
      <c r="CM34" s="267"/>
      <c r="CN34" s="267"/>
      <c r="CO34" s="267"/>
      <c r="CP34" s="267"/>
      <c r="CQ34" s="267"/>
      <c r="CR34" s="267"/>
      <c r="CS34" s="267"/>
      <c r="CT34" s="267"/>
      <c r="CU34" s="267"/>
      <c r="CV34" s="267"/>
      <c r="CW34" s="267"/>
      <c r="CX34" s="267"/>
      <c r="CY34" s="267"/>
      <c r="CZ34" s="267"/>
      <c r="DA34" s="267"/>
      <c r="DB34" s="267"/>
      <c r="DC34" s="267"/>
      <c r="DD34" s="267"/>
      <c r="DE34" s="267"/>
      <c r="DF34" s="235">
        <f t="shared" si="0"/>
        <v>0</v>
      </c>
    </row>
    <row r="35" spans="1:110" s="239" customFormat="1" ht="25.25" customHeight="1" x14ac:dyDescent="0.4">
      <c r="A35" s="265">
        <v>17</v>
      </c>
      <c r="B35" s="285">
        <f>'Загальне навантаження'!B31</f>
        <v>0</v>
      </c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>
        <v>17</v>
      </c>
      <c r="AN35" s="276">
        <f>'Наукова та інноваційна'!B35</f>
        <v>0</v>
      </c>
      <c r="AO35" s="266"/>
      <c r="AP35" s="266"/>
      <c r="AQ35" s="266"/>
      <c r="AR35" s="266"/>
      <c r="AS35" s="266"/>
      <c r="AT35" s="266"/>
      <c r="AU35" s="266"/>
      <c r="AV35" s="266"/>
      <c r="AW35" s="266"/>
      <c r="AX35" s="266"/>
      <c r="AY35" s="266"/>
      <c r="AZ35" s="266"/>
      <c r="BA35" s="266"/>
      <c r="BB35" s="266"/>
      <c r="BC35" s="266"/>
      <c r="BD35" s="266"/>
      <c r="BE35" s="266"/>
      <c r="BF35" s="266"/>
      <c r="BG35" s="266"/>
      <c r="BH35" s="266"/>
      <c r="BI35" s="266"/>
      <c r="BJ35" s="266"/>
      <c r="BK35" s="266"/>
      <c r="BL35" s="266"/>
      <c r="BM35" s="266"/>
      <c r="BN35" s="266"/>
      <c r="BO35" s="266"/>
      <c r="BP35" s="266"/>
      <c r="BQ35" s="266"/>
      <c r="BR35" s="266"/>
      <c r="BS35" s="266"/>
      <c r="BT35" s="266"/>
      <c r="BU35" s="266"/>
      <c r="BV35" s="266"/>
      <c r="BW35" s="266"/>
      <c r="BX35" s="266">
        <v>17</v>
      </c>
      <c r="BY35" s="276">
        <f>'Наукова та інноваційна'!B35</f>
        <v>0</v>
      </c>
      <c r="BZ35" s="267"/>
      <c r="CA35" s="267"/>
      <c r="CB35" s="267"/>
      <c r="CC35" s="267"/>
      <c r="CD35" s="267"/>
      <c r="CE35" s="267"/>
      <c r="CF35" s="267"/>
      <c r="CG35" s="267"/>
      <c r="CH35" s="267"/>
      <c r="CI35" s="267"/>
      <c r="CJ35" s="267"/>
      <c r="CK35" s="267"/>
      <c r="CL35" s="267"/>
      <c r="CM35" s="267"/>
      <c r="CN35" s="267"/>
      <c r="CO35" s="267"/>
      <c r="CP35" s="267"/>
      <c r="CQ35" s="267"/>
      <c r="CR35" s="267"/>
      <c r="CS35" s="267"/>
      <c r="CT35" s="267"/>
      <c r="CU35" s="267"/>
      <c r="CV35" s="267"/>
      <c r="CW35" s="267"/>
      <c r="CX35" s="267"/>
      <c r="CY35" s="267"/>
      <c r="CZ35" s="267"/>
      <c r="DA35" s="267"/>
      <c r="DB35" s="267"/>
      <c r="DC35" s="267"/>
      <c r="DD35" s="267"/>
      <c r="DE35" s="267"/>
      <c r="DF35" s="235">
        <f t="shared" si="0"/>
        <v>0</v>
      </c>
    </row>
    <row r="36" spans="1:110" s="239" customFormat="1" ht="25.25" customHeight="1" x14ac:dyDescent="0.4">
      <c r="A36" s="265">
        <v>18</v>
      </c>
      <c r="B36" s="285">
        <f>'Загальне навантаження'!B32</f>
        <v>0</v>
      </c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6"/>
      <c r="AL36" s="266"/>
      <c r="AM36" s="266">
        <v>18</v>
      </c>
      <c r="AN36" s="276">
        <f>'Наукова та інноваційна'!B36</f>
        <v>0</v>
      </c>
      <c r="AO36" s="266"/>
      <c r="AP36" s="266"/>
      <c r="AQ36" s="266"/>
      <c r="AR36" s="266"/>
      <c r="AS36" s="266"/>
      <c r="AT36" s="266"/>
      <c r="AU36" s="266"/>
      <c r="AV36" s="266"/>
      <c r="AW36" s="266"/>
      <c r="AX36" s="266"/>
      <c r="AY36" s="266"/>
      <c r="AZ36" s="266"/>
      <c r="BA36" s="266"/>
      <c r="BB36" s="266"/>
      <c r="BC36" s="266"/>
      <c r="BD36" s="266"/>
      <c r="BE36" s="266"/>
      <c r="BF36" s="266"/>
      <c r="BG36" s="266"/>
      <c r="BH36" s="266"/>
      <c r="BI36" s="266"/>
      <c r="BJ36" s="266"/>
      <c r="BK36" s="266"/>
      <c r="BL36" s="266"/>
      <c r="BM36" s="266"/>
      <c r="BN36" s="266"/>
      <c r="BO36" s="266"/>
      <c r="BP36" s="266"/>
      <c r="BQ36" s="266"/>
      <c r="BR36" s="266"/>
      <c r="BS36" s="266"/>
      <c r="BT36" s="266"/>
      <c r="BU36" s="266"/>
      <c r="BV36" s="266"/>
      <c r="BW36" s="266"/>
      <c r="BX36" s="266">
        <v>18</v>
      </c>
      <c r="BY36" s="276">
        <f>'Наукова та інноваційна'!B36</f>
        <v>0</v>
      </c>
      <c r="BZ36" s="267"/>
      <c r="CA36" s="267"/>
      <c r="CB36" s="267"/>
      <c r="CC36" s="267"/>
      <c r="CD36" s="267"/>
      <c r="CE36" s="267"/>
      <c r="CF36" s="267"/>
      <c r="CG36" s="267"/>
      <c r="CH36" s="267"/>
      <c r="CI36" s="267"/>
      <c r="CJ36" s="267"/>
      <c r="CK36" s="267"/>
      <c r="CL36" s="267"/>
      <c r="CM36" s="267"/>
      <c r="CN36" s="267"/>
      <c r="CO36" s="267"/>
      <c r="CP36" s="267"/>
      <c r="CQ36" s="267"/>
      <c r="CR36" s="267"/>
      <c r="CS36" s="267"/>
      <c r="CT36" s="267"/>
      <c r="CU36" s="267"/>
      <c r="CV36" s="267"/>
      <c r="CW36" s="267"/>
      <c r="CX36" s="267"/>
      <c r="CY36" s="267"/>
      <c r="CZ36" s="267"/>
      <c r="DA36" s="267"/>
      <c r="DB36" s="267"/>
      <c r="DC36" s="267"/>
      <c r="DD36" s="267"/>
      <c r="DE36" s="267"/>
      <c r="DF36" s="235">
        <f t="shared" si="0"/>
        <v>0</v>
      </c>
    </row>
    <row r="37" spans="1:110" s="239" customFormat="1" ht="25.25" customHeight="1" x14ac:dyDescent="0.4">
      <c r="A37" s="265">
        <v>19</v>
      </c>
      <c r="B37" s="285">
        <f>'Загальне навантаження'!B33</f>
        <v>0</v>
      </c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266"/>
      <c r="AK37" s="266"/>
      <c r="AL37" s="266"/>
      <c r="AM37" s="266">
        <v>19</v>
      </c>
      <c r="AN37" s="276">
        <f>'Наукова та інноваційна'!B37</f>
        <v>0</v>
      </c>
      <c r="AO37" s="266"/>
      <c r="AP37" s="266"/>
      <c r="AQ37" s="266"/>
      <c r="AR37" s="266"/>
      <c r="AS37" s="266"/>
      <c r="AT37" s="266"/>
      <c r="AU37" s="266"/>
      <c r="AV37" s="266"/>
      <c r="AW37" s="266"/>
      <c r="AX37" s="266"/>
      <c r="AY37" s="266"/>
      <c r="AZ37" s="266"/>
      <c r="BA37" s="266"/>
      <c r="BB37" s="266"/>
      <c r="BC37" s="266"/>
      <c r="BD37" s="266"/>
      <c r="BE37" s="266"/>
      <c r="BF37" s="266"/>
      <c r="BG37" s="266"/>
      <c r="BH37" s="266"/>
      <c r="BI37" s="266"/>
      <c r="BJ37" s="266"/>
      <c r="BK37" s="266"/>
      <c r="BL37" s="266"/>
      <c r="BM37" s="266"/>
      <c r="BN37" s="266"/>
      <c r="BO37" s="266"/>
      <c r="BP37" s="266"/>
      <c r="BQ37" s="266"/>
      <c r="BR37" s="266"/>
      <c r="BS37" s="266"/>
      <c r="BT37" s="266"/>
      <c r="BU37" s="266"/>
      <c r="BV37" s="266"/>
      <c r="BW37" s="266"/>
      <c r="BX37" s="266">
        <v>19</v>
      </c>
      <c r="BY37" s="276">
        <f>'Наукова та інноваційна'!B37</f>
        <v>0</v>
      </c>
      <c r="BZ37" s="267"/>
      <c r="CA37" s="267"/>
      <c r="CB37" s="267"/>
      <c r="CC37" s="267"/>
      <c r="CD37" s="267"/>
      <c r="CE37" s="267"/>
      <c r="CF37" s="267"/>
      <c r="CG37" s="267"/>
      <c r="CH37" s="267"/>
      <c r="CI37" s="267"/>
      <c r="CJ37" s="267"/>
      <c r="CK37" s="267"/>
      <c r="CL37" s="267"/>
      <c r="CM37" s="267"/>
      <c r="CN37" s="267"/>
      <c r="CO37" s="267"/>
      <c r="CP37" s="267"/>
      <c r="CQ37" s="267"/>
      <c r="CR37" s="267"/>
      <c r="CS37" s="267"/>
      <c r="CT37" s="267"/>
      <c r="CU37" s="267"/>
      <c r="CV37" s="267"/>
      <c r="CW37" s="267"/>
      <c r="CX37" s="267"/>
      <c r="CY37" s="267"/>
      <c r="CZ37" s="267"/>
      <c r="DA37" s="267"/>
      <c r="DB37" s="267"/>
      <c r="DC37" s="267"/>
      <c r="DD37" s="267"/>
      <c r="DE37" s="267"/>
      <c r="DF37" s="235">
        <f t="shared" si="0"/>
        <v>0</v>
      </c>
    </row>
    <row r="38" spans="1:110" s="239" customFormat="1" ht="25.25" customHeight="1" x14ac:dyDescent="0.4">
      <c r="A38" s="197">
        <v>20</v>
      </c>
      <c r="B38" s="285">
        <f>'Загальне навантаження'!B34</f>
        <v>0</v>
      </c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7">
        <v>20</v>
      </c>
      <c r="AN38" s="276">
        <f>'Наукова та інноваційна'!B38</f>
        <v>0</v>
      </c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7">
        <v>20</v>
      </c>
      <c r="BY38" s="276">
        <f>'Наукова та інноваційна'!B38</f>
        <v>0</v>
      </c>
      <c r="BZ38" s="192"/>
      <c r="CA38" s="192"/>
      <c r="CB38" s="192"/>
      <c r="CC38" s="192"/>
      <c r="CD38" s="192"/>
      <c r="CE38" s="192"/>
      <c r="CF38" s="192"/>
      <c r="CG38" s="192"/>
      <c r="CH38" s="192"/>
      <c r="CI38" s="192"/>
      <c r="CJ38" s="192"/>
      <c r="CK38" s="192"/>
      <c r="CL38" s="192"/>
      <c r="CM38" s="192"/>
      <c r="CN38" s="192"/>
      <c r="CO38" s="192"/>
      <c r="CP38" s="192"/>
      <c r="CQ38" s="192"/>
      <c r="CR38" s="192"/>
      <c r="CS38" s="192"/>
      <c r="CT38" s="192"/>
      <c r="CU38" s="192"/>
      <c r="CV38" s="192"/>
      <c r="CW38" s="192"/>
      <c r="CX38" s="192"/>
      <c r="CY38" s="192"/>
      <c r="CZ38" s="192"/>
      <c r="DA38" s="192"/>
      <c r="DB38" s="192"/>
      <c r="DC38" s="192"/>
      <c r="DD38" s="192"/>
      <c r="DE38" s="192"/>
      <c r="DF38" s="235">
        <f t="shared" si="0"/>
        <v>0</v>
      </c>
    </row>
    <row r="39" spans="1:110" ht="18" x14ac:dyDescent="0.4">
      <c r="A39" s="174"/>
      <c r="B39" s="27" t="s">
        <v>142</v>
      </c>
      <c r="C39" s="28">
        <f>SUM(C19:C38)</f>
        <v>0</v>
      </c>
      <c r="D39" s="28">
        <f t="shared" ref="D39:AL39" si="1">SUM(D19:D38)</f>
        <v>0</v>
      </c>
      <c r="E39" s="28">
        <f t="shared" si="1"/>
        <v>0</v>
      </c>
      <c r="F39" s="28">
        <f t="shared" si="1"/>
        <v>0</v>
      </c>
      <c r="G39" s="28">
        <f t="shared" si="1"/>
        <v>0</v>
      </c>
      <c r="H39" s="28">
        <f t="shared" si="1"/>
        <v>0</v>
      </c>
      <c r="I39" s="28">
        <f t="shared" si="1"/>
        <v>0</v>
      </c>
      <c r="J39" s="28">
        <f t="shared" si="1"/>
        <v>0</v>
      </c>
      <c r="K39" s="28">
        <f t="shared" si="1"/>
        <v>0</v>
      </c>
      <c r="L39" s="28">
        <f t="shared" si="1"/>
        <v>0</v>
      </c>
      <c r="M39" s="28">
        <f t="shared" si="1"/>
        <v>0</v>
      </c>
      <c r="N39" s="28">
        <f t="shared" si="1"/>
        <v>0</v>
      </c>
      <c r="O39" s="28">
        <f t="shared" si="1"/>
        <v>0</v>
      </c>
      <c r="P39" s="28">
        <f t="shared" si="1"/>
        <v>0</v>
      </c>
      <c r="Q39" s="28">
        <f t="shared" si="1"/>
        <v>0</v>
      </c>
      <c r="R39" s="28">
        <f t="shared" si="1"/>
        <v>0</v>
      </c>
      <c r="S39" s="28">
        <f t="shared" si="1"/>
        <v>0</v>
      </c>
      <c r="T39" s="28">
        <f t="shared" si="1"/>
        <v>0</v>
      </c>
      <c r="U39" s="28">
        <f t="shared" si="1"/>
        <v>0</v>
      </c>
      <c r="V39" s="28">
        <f t="shared" si="1"/>
        <v>0</v>
      </c>
      <c r="W39" s="28">
        <f t="shared" si="1"/>
        <v>0</v>
      </c>
      <c r="X39" s="28">
        <f t="shared" si="1"/>
        <v>0</v>
      </c>
      <c r="Y39" s="28">
        <f t="shared" si="1"/>
        <v>0</v>
      </c>
      <c r="Z39" s="28">
        <f t="shared" si="1"/>
        <v>0</v>
      </c>
      <c r="AA39" s="28">
        <f t="shared" si="1"/>
        <v>0</v>
      </c>
      <c r="AB39" s="28">
        <f t="shared" si="1"/>
        <v>0</v>
      </c>
      <c r="AC39" s="28">
        <f t="shared" si="1"/>
        <v>0</v>
      </c>
      <c r="AD39" s="28">
        <f t="shared" si="1"/>
        <v>0</v>
      </c>
      <c r="AE39" s="28">
        <f t="shared" si="1"/>
        <v>0</v>
      </c>
      <c r="AF39" s="28">
        <f t="shared" si="1"/>
        <v>0</v>
      </c>
      <c r="AG39" s="28">
        <f t="shared" si="1"/>
        <v>0</v>
      </c>
      <c r="AH39" s="28">
        <f t="shared" si="1"/>
        <v>0</v>
      </c>
      <c r="AI39" s="28">
        <f t="shared" si="1"/>
        <v>0</v>
      </c>
      <c r="AJ39" s="28">
        <f t="shared" si="1"/>
        <v>0</v>
      </c>
      <c r="AK39" s="28">
        <f t="shared" si="1"/>
        <v>0</v>
      </c>
      <c r="AL39" s="28">
        <f t="shared" si="1"/>
        <v>0</v>
      </c>
      <c r="AM39" s="183"/>
      <c r="AN39" s="26" t="str">
        <f t="shared" ref="AN39" si="2">B39</f>
        <v>Всього по кафедрі</v>
      </c>
      <c r="AO39" s="28">
        <f>SUM(AO19:AO33)</f>
        <v>0</v>
      </c>
      <c r="AP39" s="28">
        <f t="shared" ref="AP39:BW39" si="3">SUM(AP19:AP33)</f>
        <v>0</v>
      </c>
      <c r="AQ39" s="28">
        <f t="shared" si="3"/>
        <v>0</v>
      </c>
      <c r="AR39" s="28">
        <f t="shared" si="3"/>
        <v>0</v>
      </c>
      <c r="AS39" s="28">
        <f t="shared" si="3"/>
        <v>0</v>
      </c>
      <c r="AT39" s="28">
        <f t="shared" si="3"/>
        <v>0</v>
      </c>
      <c r="AU39" s="28">
        <f t="shared" si="3"/>
        <v>0</v>
      </c>
      <c r="AV39" s="28">
        <f t="shared" si="3"/>
        <v>0</v>
      </c>
      <c r="AW39" s="28">
        <f t="shared" si="3"/>
        <v>0</v>
      </c>
      <c r="AX39" s="28">
        <f t="shared" si="3"/>
        <v>0</v>
      </c>
      <c r="AY39" s="28">
        <f t="shared" si="3"/>
        <v>0</v>
      </c>
      <c r="AZ39" s="28">
        <f t="shared" si="3"/>
        <v>0</v>
      </c>
      <c r="BA39" s="28">
        <f t="shared" si="3"/>
        <v>0</v>
      </c>
      <c r="BB39" s="28">
        <f t="shared" si="3"/>
        <v>0</v>
      </c>
      <c r="BC39" s="28">
        <f t="shared" si="3"/>
        <v>0</v>
      </c>
      <c r="BD39" s="28">
        <f t="shared" si="3"/>
        <v>0</v>
      </c>
      <c r="BE39" s="28">
        <f t="shared" si="3"/>
        <v>0</v>
      </c>
      <c r="BF39" s="28">
        <f t="shared" si="3"/>
        <v>0</v>
      </c>
      <c r="BG39" s="28">
        <f t="shared" si="3"/>
        <v>0</v>
      </c>
      <c r="BH39" s="28">
        <f t="shared" si="3"/>
        <v>0</v>
      </c>
      <c r="BI39" s="28">
        <f t="shared" si="3"/>
        <v>0</v>
      </c>
      <c r="BJ39" s="28">
        <f t="shared" si="3"/>
        <v>0</v>
      </c>
      <c r="BK39" s="28">
        <f t="shared" si="3"/>
        <v>0</v>
      </c>
      <c r="BL39" s="28">
        <f t="shared" si="3"/>
        <v>0</v>
      </c>
      <c r="BM39" s="28">
        <f t="shared" si="3"/>
        <v>0</v>
      </c>
      <c r="BN39" s="28">
        <f t="shared" si="3"/>
        <v>0</v>
      </c>
      <c r="BO39" s="28">
        <f t="shared" si="3"/>
        <v>0</v>
      </c>
      <c r="BP39" s="28">
        <f t="shared" si="3"/>
        <v>0</v>
      </c>
      <c r="BQ39" s="28">
        <f t="shared" si="3"/>
        <v>0</v>
      </c>
      <c r="BR39" s="28">
        <f t="shared" si="3"/>
        <v>0</v>
      </c>
      <c r="BS39" s="28">
        <f t="shared" si="3"/>
        <v>0</v>
      </c>
      <c r="BT39" s="28">
        <f t="shared" si="3"/>
        <v>0</v>
      </c>
      <c r="BU39" s="28">
        <f t="shared" si="3"/>
        <v>0</v>
      </c>
      <c r="BV39" s="28">
        <f t="shared" si="3"/>
        <v>0</v>
      </c>
      <c r="BW39" s="28">
        <f t="shared" si="3"/>
        <v>0</v>
      </c>
      <c r="BX39" s="184"/>
      <c r="BY39" s="152" t="str">
        <f t="shared" ref="BY39" si="4">+B39</f>
        <v>Всього по кафедрі</v>
      </c>
      <c r="BZ39" s="28">
        <f>SUM(BZ19:BZ38)</f>
        <v>0</v>
      </c>
      <c r="CA39" s="28">
        <f t="shared" ref="CA39:DE39" si="5">SUM(CA19:CA38)</f>
        <v>0</v>
      </c>
      <c r="CB39" s="28">
        <f t="shared" si="5"/>
        <v>0</v>
      </c>
      <c r="CC39" s="28">
        <f t="shared" si="5"/>
        <v>0</v>
      </c>
      <c r="CD39" s="28">
        <f t="shared" si="5"/>
        <v>0</v>
      </c>
      <c r="CE39" s="28">
        <f t="shared" si="5"/>
        <v>0</v>
      </c>
      <c r="CF39" s="28">
        <f t="shared" si="5"/>
        <v>0</v>
      </c>
      <c r="CG39" s="28">
        <f t="shared" si="5"/>
        <v>0</v>
      </c>
      <c r="CH39" s="28">
        <f t="shared" si="5"/>
        <v>0</v>
      </c>
      <c r="CI39" s="28">
        <f t="shared" si="5"/>
        <v>0</v>
      </c>
      <c r="CJ39" s="28">
        <f t="shared" si="5"/>
        <v>0</v>
      </c>
      <c r="CK39" s="28">
        <f t="shared" si="5"/>
        <v>0</v>
      </c>
      <c r="CL39" s="28">
        <f t="shared" si="5"/>
        <v>0</v>
      </c>
      <c r="CM39" s="28">
        <f t="shared" si="5"/>
        <v>0</v>
      </c>
      <c r="CN39" s="28">
        <f t="shared" si="5"/>
        <v>0</v>
      </c>
      <c r="CO39" s="28">
        <f t="shared" si="5"/>
        <v>0</v>
      </c>
      <c r="CP39" s="28">
        <f t="shared" si="5"/>
        <v>0</v>
      </c>
      <c r="CQ39" s="28">
        <f t="shared" si="5"/>
        <v>0</v>
      </c>
      <c r="CR39" s="28">
        <f t="shared" si="5"/>
        <v>0</v>
      </c>
      <c r="CS39" s="28">
        <f t="shared" si="5"/>
        <v>0</v>
      </c>
      <c r="CT39" s="28">
        <f t="shared" si="5"/>
        <v>0</v>
      </c>
      <c r="CU39" s="28">
        <f t="shared" si="5"/>
        <v>0</v>
      </c>
      <c r="CV39" s="28">
        <f t="shared" si="5"/>
        <v>0</v>
      </c>
      <c r="CW39" s="28">
        <f t="shared" si="5"/>
        <v>0</v>
      </c>
      <c r="CX39" s="28">
        <f t="shared" si="5"/>
        <v>0</v>
      </c>
      <c r="CY39" s="28">
        <f t="shared" si="5"/>
        <v>0</v>
      </c>
      <c r="CZ39" s="28">
        <f t="shared" si="5"/>
        <v>0</v>
      </c>
      <c r="DA39" s="28">
        <f t="shared" si="5"/>
        <v>0</v>
      </c>
      <c r="DB39" s="28">
        <f t="shared" si="5"/>
        <v>0</v>
      </c>
      <c r="DC39" s="28">
        <f t="shared" si="5"/>
        <v>0</v>
      </c>
      <c r="DD39" s="28">
        <f t="shared" si="5"/>
        <v>0</v>
      </c>
      <c r="DE39" s="28">
        <f t="shared" si="5"/>
        <v>0</v>
      </c>
      <c r="DF39" s="180">
        <f>SUM(DF19:DF38)</f>
        <v>0</v>
      </c>
    </row>
    <row r="41" spans="1:110" ht="15.75" customHeight="1" x14ac:dyDescent="0.25"/>
    <row r="42" spans="1:110" ht="23" x14ac:dyDescent="0.5">
      <c r="BY42" s="39" t="s">
        <v>403</v>
      </c>
      <c r="BZ42" s="39"/>
      <c r="CA42" s="39"/>
      <c r="CB42" s="18"/>
      <c r="CC42" s="18"/>
      <c r="CD42" s="309"/>
      <c r="CE42" s="309"/>
      <c r="CF42" s="309"/>
      <c r="CG42" s="309"/>
    </row>
    <row r="44" spans="1:110" ht="23" x14ac:dyDescent="0.5">
      <c r="B44" s="39" t="s">
        <v>403</v>
      </c>
      <c r="C44" s="39"/>
      <c r="D44" s="39"/>
      <c r="E44" s="18"/>
      <c r="F44" s="18"/>
      <c r="G44" s="309"/>
      <c r="H44" s="309"/>
      <c r="I44" s="309"/>
      <c r="J44" s="309"/>
      <c r="AN44" s="39" t="s">
        <v>403</v>
      </c>
      <c r="AO44" s="39"/>
      <c r="AP44" s="39"/>
      <c r="AQ44" s="18"/>
      <c r="AR44" s="18"/>
      <c r="AS44" s="309"/>
      <c r="AT44" s="309"/>
      <c r="AU44" s="309"/>
      <c r="AV44" s="309"/>
    </row>
  </sheetData>
  <sheetProtection insertRows="0"/>
  <protectedRanges>
    <protectedRange sqref="A22 A24 A33:A38" name="Диапазон1_2"/>
    <protectedRange sqref="H3 AD3:AE3 B3:C3" name="Диапазон1_4"/>
    <protectedRange sqref="AO22:AP22" name="Диапазон1_8"/>
    <protectedRange sqref="BX19 AM19:AP19 AM39 BX21 BX23 BX25 BX27 BX29 BX31 BX33:BX37 AM21 AM23 AM25 AM27 AM29 AM31 AM33:AM37 AN20:AN38 BY19:BY38" name="Диапазон1_9"/>
    <protectedRange sqref="A19" name="Диапазон1_2_1"/>
    <protectedRange sqref="B19:E19 B20:B38" name="Диапазон1_1_3_2"/>
    <protectedRange sqref="AQ31:AQ32 F31:AL32" name="Диапазон1_12"/>
    <protectedRange sqref="AR31:BW32 BZ31:DE32" name="Диапазон1_1_6"/>
    <protectedRange sqref="C31:E32" name="Диапазон1_1_3_5"/>
    <protectedRange sqref="AO33:AP38" name="Диапазон1_6_1"/>
    <protectedRange sqref="DD33:DE38" name="Диапазон1_1_1_1"/>
    <protectedRange sqref="F24:AL24" name="Диапазон1_3_1"/>
    <protectedRange sqref="C24:E24" name="Диапазон1_1_3_7"/>
    <protectedRange sqref="AQ24" name="Диапазон1_3_2_1"/>
    <protectedRange sqref="AR24:BW24" name="Диапазон1_1_1_2"/>
    <protectedRange sqref="BZ24:DE24" name="Диапазон1_1_1_3"/>
    <protectedRange sqref="AO30:AQ30 AO29:AP29 F30:AL30 AO27:AP27" name="Диапазон1_3"/>
    <protectedRange sqref="AR30:BW30 BZ30:DE30" name="Диапазон1_1_1"/>
    <protectedRange sqref="A27:A29" name="Диапазон1_2_2"/>
    <protectedRange sqref="C29:E29" name="Диапазон1_1_3_9"/>
    <protectedRange sqref="AO20:AP20" name="Диапазон1_5_1"/>
    <protectedRange sqref="F25:AL26 AO25:AQ26" name="Диапазон1_20"/>
    <protectedRange sqref="BZ25:DE26 AR25:BW26" name="Диапазон1_1_8"/>
    <protectedRange sqref="A25:A26" name="Диапазон1_2_3"/>
    <protectedRange sqref="C25:E26" name="Диапазон1_1_3_11"/>
    <protectedRange sqref="BZ28:DE28" name="Диапазон1_1_2"/>
    <protectedRange sqref="AO28:AP28" name="Диапазон1_7_1"/>
    <protectedRange sqref="AQ23 F23:V23 Z23:AL23" name="Диапазон1_11"/>
    <protectedRange sqref="BZ23:DE23 AR23:BW23" name="Диапазон1_1_5"/>
    <protectedRange sqref="A23" name="Диапазон1_2_4"/>
    <protectedRange sqref="C23:E23" name="Диапазон1_1_3_4"/>
    <protectedRange sqref="AO21:AP21" name="Диапазон1_1"/>
    <protectedRange sqref="A21" name="Диапазон1_2_5"/>
    <protectedRange sqref="W23:Y23" name="Диапазон1_10"/>
  </protectedRanges>
  <customSheetViews>
    <customSheetView guid="{AAD31EF0-1B8E-4AC0-B495-4BC8852ABDC2}" scale="75" showPageBreaks="1" view="pageBreakPreview" topLeftCell="AW18">
      <selection activeCell="AU29" sqref="AU29"/>
      <colBreaks count="1" manualBreakCount="1">
        <brk id="41" max="1048575" man="1"/>
      </colBreaks>
      <pageMargins left="0.75" right="0.75" top="1" bottom="1" header="0.5" footer="0.5"/>
      <pageSetup paperSize="9" scale="44" orientation="landscape" horizontalDpi="300" verticalDpi="300" r:id="rId1"/>
      <headerFooter alignWithMargins="0"/>
    </customSheetView>
    <customSheetView guid="{7199ECDC-9B56-40BA-8B18-B6C891DA3277}" scale="75" showPageBreaks="1" view="pageBreakPreview" showRuler="0">
      <selection activeCell="B4" sqref="B4"/>
      <colBreaks count="1" manualBreakCount="1">
        <brk id="41" max="1048575" man="1"/>
      </colBreaks>
      <pageMargins left="0.75" right="0.75" top="1" bottom="1" header="0.5" footer="0.5"/>
      <pageSetup paperSize="9" scale="44" orientation="landscape" horizontalDpi="300" verticalDpi="300" r:id="rId2"/>
      <headerFooter alignWithMargins="0"/>
    </customSheetView>
    <customSheetView guid="{1734F669-B10A-4EDD-BFA1-B494C2C5F23D}" scale="75" showPageBreaks="1" view="pageBreakPreview">
      <selection activeCell="B4" sqref="B4"/>
      <colBreaks count="1" manualBreakCount="1">
        <brk id="41" max="1048575" man="1"/>
      </colBreaks>
      <pageMargins left="0.75" right="0.75" top="1" bottom="1" header="0.5" footer="0.5"/>
      <pageSetup paperSize="9" scale="44" orientation="landscape" horizontalDpi="300" verticalDpi="300" r:id="rId3"/>
      <headerFooter alignWithMargins="0"/>
    </customSheetView>
    <customSheetView guid="{F1419D66-9E59-4FC6-82EF-6A5486F1C937}" scale="75" showPageBreaks="1" view="pageBreakPreview" showRuler="0" topLeftCell="AW13">
      <selection activeCell="CB31" sqref="CB31"/>
      <colBreaks count="1" manualBreakCount="1">
        <brk id="41" max="1048575" man="1"/>
      </colBreaks>
      <pageMargins left="0.75" right="0.75" top="1" bottom="1" header="0.5" footer="0.5"/>
      <pageSetup paperSize="9" scale="44" orientation="landscape" horizontalDpi="300" verticalDpi="300" r:id="rId4"/>
      <headerFooter alignWithMargins="0"/>
    </customSheetView>
    <customSheetView guid="{3EBC6C8E-DDAD-4ADB-BEF9-9B03AAE469B9}" scale="75" showPageBreaks="1" view="pageBreakPreview" showRuler="0" topLeftCell="B19">
      <selection activeCell="CB31" sqref="CB31"/>
      <colBreaks count="1" manualBreakCount="1">
        <brk id="41" max="1048575" man="1"/>
      </colBreaks>
      <pageMargins left="0.75" right="0.75" top="1" bottom="1" header="0.5" footer="0.5"/>
      <pageSetup paperSize="9" scale="44" orientation="landscape" horizontalDpi="300" verticalDpi="300" r:id="rId5"/>
      <headerFooter alignWithMargins="0"/>
    </customSheetView>
    <customSheetView guid="{2C3BBDAD-621B-4BA5-ABDA-E640A7BB7D22}" scale="75" showPageBreaks="1" view="pageBreakPreview" topLeftCell="AW19">
      <selection activeCell="CB24" sqref="CB24"/>
      <colBreaks count="1" manualBreakCount="1">
        <brk id="41" max="1048575" man="1"/>
      </colBreaks>
      <pageMargins left="0.75" right="0.75" top="1" bottom="1" header="0.5" footer="0.5"/>
      <pageSetup paperSize="9" scale="44" orientation="landscape" horizontalDpi="300" verticalDpi="300" r:id="rId6"/>
      <headerFooter alignWithMargins="0"/>
    </customSheetView>
  </customSheetViews>
  <mergeCells count="162">
    <mergeCell ref="DF10:DF17"/>
    <mergeCell ref="CE10:CG10"/>
    <mergeCell ref="DE10:DE17"/>
    <mergeCell ref="CZ11:CZ17"/>
    <mergeCell ref="CF11:CF17"/>
    <mergeCell ref="CG11:CG17"/>
    <mergeCell ref="CE11:CE17"/>
    <mergeCell ref="CV11:CV17"/>
    <mergeCell ref="CS10:CS17"/>
    <mergeCell ref="CY11:CY17"/>
    <mergeCell ref="CX11:CX17"/>
    <mergeCell ref="CJ11:CJ17"/>
    <mergeCell ref="B6:Q6"/>
    <mergeCell ref="CU10:CV10"/>
    <mergeCell ref="CU11:CU17"/>
    <mergeCell ref="AZ11:AZ17"/>
    <mergeCell ref="AY11:AY17"/>
    <mergeCell ref="BA11:BA17"/>
    <mergeCell ref="CB10:CC10"/>
    <mergeCell ref="BU10:BW10"/>
    <mergeCell ref="CA11:CA17"/>
    <mergeCell ref="CC11:CC17"/>
    <mergeCell ref="AM10:AM17"/>
    <mergeCell ref="AP11:AP17"/>
    <mergeCell ref="AI5:AL6"/>
    <mergeCell ref="AO11:AO17"/>
    <mergeCell ref="AJ11:AJ17"/>
    <mergeCell ref="AL10:AL17"/>
    <mergeCell ref="BV11:BV17"/>
    <mergeCell ref="AN10:AN17"/>
    <mergeCell ref="AQ8:AR8"/>
    <mergeCell ref="AQ10:AQ17"/>
    <mergeCell ref="AX10:AX17"/>
    <mergeCell ref="BM10:BM17"/>
    <mergeCell ref="BK10:BL17"/>
    <mergeCell ref="BN11:BN17"/>
    <mergeCell ref="AW16:AW17"/>
    <mergeCell ref="BZ12:BZ17"/>
    <mergeCell ref="AT16:AT17"/>
    <mergeCell ref="BO11:BO17"/>
    <mergeCell ref="BB11:BB17"/>
    <mergeCell ref="BE11:BE17"/>
    <mergeCell ref="AV10:AW15"/>
    <mergeCell ref="BZ10:CA10"/>
    <mergeCell ref="BS10:BT16"/>
    <mergeCell ref="AU16:AU17"/>
    <mergeCell ref="AV16:AV17"/>
    <mergeCell ref="BI10:BJ16"/>
    <mergeCell ref="BC11:BC17"/>
    <mergeCell ref="AY10:BE10"/>
    <mergeCell ref="BF10:BF17"/>
    <mergeCell ref="BW11:BW17"/>
    <mergeCell ref="BQ11:BQ17"/>
    <mergeCell ref="BD11:BD17"/>
    <mergeCell ref="BX10:BX17"/>
    <mergeCell ref="BY10:BY17"/>
    <mergeCell ref="C3:N3"/>
    <mergeCell ref="Q10:Q17"/>
    <mergeCell ref="V11:V17"/>
    <mergeCell ref="R10:R17"/>
    <mergeCell ref="N10:O10"/>
    <mergeCell ref="AT10:AU15"/>
    <mergeCell ref="P5:Q5"/>
    <mergeCell ref="B8:K8"/>
    <mergeCell ref="N11:N17"/>
    <mergeCell ref="G10:G17"/>
    <mergeCell ref="I10:K10"/>
    <mergeCell ref="M11:M17"/>
    <mergeCell ref="L10:M10"/>
    <mergeCell ref="H10:H17"/>
    <mergeCell ref="L11:L17"/>
    <mergeCell ref="AH11:AH17"/>
    <mergeCell ref="AK11:AK17"/>
    <mergeCell ref="AI10:AI17"/>
    <mergeCell ref="AJ10:AK10"/>
    <mergeCell ref="S10:U10"/>
    <mergeCell ref="S11:S17"/>
    <mergeCell ref="U11:U17"/>
    <mergeCell ref="AR10:AS15"/>
    <mergeCell ref="AO10:AP10"/>
    <mergeCell ref="C18:F18"/>
    <mergeCell ref="L18:M18"/>
    <mergeCell ref="N18:O18"/>
    <mergeCell ref="CJ18:CK18"/>
    <mergeCell ref="BK18:BL18"/>
    <mergeCell ref="AJ18:AK18"/>
    <mergeCell ref="AC18:AH18"/>
    <mergeCell ref="S18:U18"/>
    <mergeCell ref="V18:Y18"/>
    <mergeCell ref="AY18:BE18"/>
    <mergeCell ref="BI18:BJ18"/>
    <mergeCell ref="BM18:BO18"/>
    <mergeCell ref="DC18:DD18"/>
    <mergeCell ref="DC10:DD16"/>
    <mergeCell ref="DA10:DB17"/>
    <mergeCell ref="CW10:CW17"/>
    <mergeCell ref="DA18:DB18"/>
    <mergeCell ref="CX18:CZ18"/>
    <mergeCell ref="CK11:CK17"/>
    <mergeCell ref="CI10:CI17"/>
    <mergeCell ref="CB11:CB17"/>
    <mergeCell ref="CX10:CZ10"/>
    <mergeCell ref="CJ10:CK10"/>
    <mergeCell ref="CH11:CH17"/>
    <mergeCell ref="CU18:CV18"/>
    <mergeCell ref="CL11:CL17"/>
    <mergeCell ref="CM11:CM17"/>
    <mergeCell ref="CN11:CN17"/>
    <mergeCell ref="CT10:CT17"/>
    <mergeCell ref="CL10:CR10"/>
    <mergeCell ref="CL18:CR18"/>
    <mergeCell ref="CO11:CO17"/>
    <mergeCell ref="CQ11:CQ17"/>
    <mergeCell ref="CP11:CP17"/>
    <mergeCell ref="CR11:CR17"/>
    <mergeCell ref="CD10:CD17"/>
    <mergeCell ref="AG11:AG17"/>
    <mergeCell ref="AF11:AF17"/>
    <mergeCell ref="AC11:AC17"/>
    <mergeCell ref="A10:A17"/>
    <mergeCell ref="B10:B17"/>
    <mergeCell ref="C10:F10"/>
    <mergeCell ref="C11:C17"/>
    <mergeCell ref="E11:E17"/>
    <mergeCell ref="F11:F17"/>
    <mergeCell ref="D11:D17"/>
    <mergeCell ref="O11:O17"/>
    <mergeCell ref="P10:P17"/>
    <mergeCell ref="CD42:CG42"/>
    <mergeCell ref="BS18:BT18"/>
    <mergeCell ref="BP18:BQ18"/>
    <mergeCell ref="CE18:CG18"/>
    <mergeCell ref="BZ18:CA18"/>
    <mergeCell ref="CB18:CC18"/>
    <mergeCell ref="BU18:BW18"/>
    <mergeCell ref="AA18:AB18"/>
    <mergeCell ref="AR18:AU18"/>
    <mergeCell ref="AV18:AW18"/>
    <mergeCell ref="G44:J44"/>
    <mergeCell ref="AS44:AV44"/>
    <mergeCell ref="AD11:AD17"/>
    <mergeCell ref="BU11:BU17"/>
    <mergeCell ref="BN10:BO10"/>
    <mergeCell ref="BR10:BR17"/>
    <mergeCell ref="BP11:BP17"/>
    <mergeCell ref="BP10:BQ10"/>
    <mergeCell ref="AO18:AP18"/>
    <mergeCell ref="BG18:BH18"/>
    <mergeCell ref="BG10:BH16"/>
    <mergeCell ref="AR16:AR17"/>
    <mergeCell ref="AS16:AS17"/>
    <mergeCell ref="Y11:Y17"/>
    <mergeCell ref="AB11:AB17"/>
    <mergeCell ref="AA10:AB10"/>
    <mergeCell ref="W11:W17"/>
    <mergeCell ref="V10:Y10"/>
    <mergeCell ref="T11:T17"/>
    <mergeCell ref="Z10:Z17"/>
    <mergeCell ref="X11:X17"/>
    <mergeCell ref="AE11:AE17"/>
    <mergeCell ref="AA11:AA17"/>
    <mergeCell ref="AC10:AH10"/>
  </mergeCells>
  <phoneticPr fontId="3" type="noConversion"/>
  <hyperlinks>
    <hyperlink ref="AN19" location="'Наукова та інноваційна'!A1" display="'Наукова та інноваційна'!A1" xr:uid="{00000000-0004-0000-0200-000000000000}"/>
    <hyperlink ref="AN20:AN38" location="'Наукова та інноваційна'!A1" display="'Наукова та інноваційна'!A1" xr:uid="{00000000-0004-0000-0200-000001000000}"/>
    <hyperlink ref="BY19" location="'Наукова та інноваційна'!A1" display="'Наукова та інноваційна'!A1" xr:uid="{00000000-0004-0000-0200-000002000000}"/>
    <hyperlink ref="BY20:BY38" location="'Наукова та інноваційна'!A1" display="'Наукова та інноваційна'!A1" xr:uid="{00000000-0004-0000-0200-000003000000}"/>
    <hyperlink ref="B19" location="'Загальне навантаження'!B15" display="='Загальне навантаження'!B15" xr:uid="{00000000-0004-0000-0200-000004000000}"/>
    <hyperlink ref="B20:B38" location="'Загальне навантаження'!B15" display="='Загальне навантаження'!B15" xr:uid="{00000000-0004-0000-0200-000005000000}"/>
  </hyperlinks>
  <pageMargins left="0.62" right="0.35" top="1" bottom="1" header="0.5" footer="0.5"/>
  <pageSetup paperSize="9" scale="29" fitToWidth="0" orientation="landscape" horizontalDpi="4294967293" verticalDpi="300" r:id="rId7"/>
  <headerFooter alignWithMargins="0"/>
  <colBreaks count="2" manualBreakCount="2">
    <brk id="38" max="1048575" man="1"/>
    <brk id="7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BS46"/>
  <sheetViews>
    <sheetView topLeftCell="Q2" zoomScale="30" zoomScaleNormal="30" zoomScaleSheetLayoutView="30" workbookViewId="0">
      <selection activeCell="BN12" sqref="BN12"/>
    </sheetView>
  </sheetViews>
  <sheetFormatPr defaultColWidth="8.81640625" defaultRowHeight="22.5" x14ac:dyDescent="0.45"/>
  <cols>
    <col min="1" max="1" width="8.36328125" customWidth="1"/>
    <col min="2" max="3" width="12.6328125" customWidth="1"/>
    <col min="4" max="4" width="20.6328125" customWidth="1"/>
    <col min="5" max="5" width="15.36328125" customWidth="1"/>
    <col min="6" max="18" width="14.6328125" customWidth="1"/>
    <col min="19" max="19" width="13.81640625" customWidth="1"/>
    <col min="20" max="20" width="15" customWidth="1"/>
    <col min="21" max="26" width="14.6328125" customWidth="1"/>
    <col min="27" max="27" width="1.36328125" hidden="1" customWidth="1"/>
    <col min="28" max="28" width="16" customWidth="1"/>
    <col min="29" max="29" width="8.36328125" style="18" customWidth="1"/>
    <col min="30" max="31" width="12.6328125" style="18" customWidth="1"/>
    <col min="32" max="32" width="16" style="18" customWidth="1"/>
    <col min="33" max="33" width="12.36328125" style="18" customWidth="1"/>
    <col min="34" max="34" width="5.6328125" style="18" customWidth="1"/>
    <col min="35" max="35" width="8.6328125" style="18" customWidth="1"/>
    <col min="36" max="36" width="15" style="18" customWidth="1"/>
    <col min="37" max="37" width="16.6328125" style="18" customWidth="1"/>
    <col min="38" max="38" width="17.6328125" style="18" customWidth="1"/>
    <col min="39" max="39" width="9" style="18" customWidth="1"/>
    <col min="40" max="40" width="15" style="18" customWidth="1"/>
    <col min="41" max="41" width="9.36328125" style="18" customWidth="1"/>
    <col min="42" max="42" width="11.36328125" style="18" customWidth="1"/>
    <col min="43" max="43" width="11" style="18" customWidth="1"/>
    <col min="44" max="46" width="8.6328125" style="18" customWidth="1"/>
    <col min="47" max="47" width="8.36328125" style="18" customWidth="1"/>
    <col min="48" max="48" width="10" style="18" customWidth="1"/>
    <col min="49" max="50" width="6.6328125" style="18" customWidth="1"/>
    <col min="51" max="51" width="9" style="18"/>
    <col min="52" max="52" width="14.81640625" style="18" customWidth="1"/>
    <col min="53" max="53" width="11.81640625" style="18" customWidth="1"/>
    <col min="54" max="54" width="7.6328125" style="18" customWidth="1"/>
    <col min="55" max="56" width="8.6328125" style="18" customWidth="1"/>
    <col min="57" max="57" width="10.6328125" style="18" customWidth="1"/>
    <col min="58" max="58" width="12.36328125" style="18" customWidth="1"/>
    <col min="59" max="59" width="11.81640625" style="18" customWidth="1"/>
    <col min="60" max="60" width="9.6328125" style="18" customWidth="1"/>
    <col min="61" max="61" width="9.36328125" style="18" customWidth="1"/>
    <col min="62" max="62" width="8.36328125" style="18" customWidth="1"/>
    <col min="63" max="64" width="14" style="18" customWidth="1"/>
    <col min="65" max="65" width="12.36328125" style="18" customWidth="1"/>
    <col min="66" max="66" width="11.6328125" style="9" customWidth="1"/>
    <col min="67" max="67" width="8.984375E-2" customWidth="1"/>
    <col min="68" max="68" width="13" customWidth="1"/>
  </cols>
  <sheetData>
    <row r="1" spans="1:71" ht="30" customHeight="1" x14ac:dyDescent="0.65">
      <c r="A1" s="428" t="s">
        <v>174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X1" s="383"/>
      <c r="Y1" s="383"/>
      <c r="Z1" s="383"/>
      <c r="AA1" s="383"/>
      <c r="AB1" s="383"/>
      <c r="AC1" s="383"/>
      <c r="AD1" s="383"/>
      <c r="AE1" s="383"/>
      <c r="AF1" s="383"/>
      <c r="AG1" s="383"/>
      <c r="AH1" s="383"/>
      <c r="AI1" s="383"/>
      <c r="AJ1" s="383"/>
      <c r="AK1" s="383"/>
      <c r="AL1" s="383"/>
      <c r="AM1" s="383"/>
      <c r="AN1" s="383"/>
      <c r="AO1" s="383"/>
      <c r="AP1" s="383"/>
      <c r="AQ1" s="383"/>
      <c r="AR1" s="383"/>
      <c r="AS1" s="383"/>
      <c r="AT1" s="383"/>
      <c r="AU1" s="383"/>
      <c r="AV1" s="383"/>
      <c r="AW1" s="383"/>
      <c r="AX1" s="383"/>
      <c r="AY1" s="383"/>
      <c r="AZ1" s="383"/>
      <c r="BA1" s="383"/>
      <c r="BB1" s="383"/>
      <c r="BC1" s="383"/>
      <c r="BD1" s="383"/>
      <c r="BE1" s="383"/>
      <c r="BF1" s="19"/>
      <c r="BG1" s="19"/>
      <c r="BH1" s="19"/>
      <c r="BI1" s="19"/>
      <c r="BJ1" s="19"/>
      <c r="BK1" s="19"/>
      <c r="BL1" s="19"/>
      <c r="BM1" s="19"/>
    </row>
    <row r="2" spans="1:71" ht="30" customHeight="1" x14ac:dyDescent="0.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9"/>
      <c r="P2" s="29"/>
      <c r="Q2" s="6"/>
      <c r="R2" s="6"/>
      <c r="S2" s="6"/>
      <c r="T2" s="6"/>
      <c r="X2" s="147"/>
      <c r="Y2" s="147"/>
      <c r="Z2" s="147"/>
      <c r="AA2" s="147"/>
      <c r="AB2" s="147"/>
      <c r="AC2" s="39"/>
      <c r="AD2" s="39"/>
      <c r="AE2" s="39"/>
      <c r="AF2" s="39"/>
      <c r="AG2" s="3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</row>
    <row r="3" spans="1:71" ht="30" customHeight="1" x14ac:dyDescent="0.6">
      <c r="A3" s="29"/>
      <c r="B3" s="31"/>
      <c r="C3" s="429" t="s">
        <v>407</v>
      </c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39"/>
      <c r="R3" s="305" t="s">
        <v>339</v>
      </c>
      <c r="S3" s="305"/>
      <c r="T3" s="305"/>
      <c r="U3" s="68" t="s">
        <v>340</v>
      </c>
      <c r="V3" s="68"/>
      <c r="W3" s="68"/>
      <c r="X3" s="68" t="s">
        <v>371</v>
      </c>
      <c r="Y3" s="68"/>
      <c r="Z3" s="68"/>
      <c r="AA3" s="39"/>
      <c r="AB3" s="39"/>
      <c r="AC3" s="39"/>
      <c r="AD3" s="53"/>
      <c r="AE3" s="53"/>
      <c r="AF3" s="39"/>
      <c r="AG3" s="39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</row>
    <row r="4" spans="1:71" ht="30" customHeight="1" x14ac:dyDescent="0.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29"/>
      <c r="P4" s="29"/>
      <c r="Q4" s="7"/>
      <c r="R4" s="7"/>
      <c r="T4" s="8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</row>
    <row r="5" spans="1:71" ht="30.75" customHeight="1" x14ac:dyDescent="0.45">
      <c r="A5" s="430" t="s">
        <v>285</v>
      </c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6"/>
      <c r="R5" s="6"/>
      <c r="S5" s="6"/>
      <c r="T5" s="6"/>
    </row>
    <row r="6" spans="1:71" ht="23" hidden="1" x14ac:dyDescent="0.5">
      <c r="A6" s="29"/>
      <c r="B6" s="29"/>
      <c r="C6" s="9" t="s">
        <v>137</v>
      </c>
      <c r="D6" s="22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AC6" s="39"/>
      <c r="AD6" s="39"/>
      <c r="AE6" s="39" t="s">
        <v>137</v>
      </c>
      <c r="AF6" s="39" t="s">
        <v>124</v>
      </c>
      <c r="AG6" s="39"/>
    </row>
    <row r="7" spans="1:71" ht="1.5" hidden="1" customHeight="1" x14ac:dyDescent="0.5">
      <c r="B7" s="10"/>
      <c r="C7" s="10"/>
      <c r="D7" s="11" t="s">
        <v>129</v>
      </c>
      <c r="E7" s="12"/>
      <c r="F7" s="51"/>
      <c r="G7" s="51"/>
      <c r="H7" s="10"/>
      <c r="I7" s="10"/>
      <c r="J7" s="10"/>
      <c r="K7" s="13"/>
      <c r="L7" s="13"/>
      <c r="M7" s="13"/>
      <c r="N7" s="13"/>
      <c r="O7" s="10"/>
      <c r="AD7" s="67"/>
      <c r="AE7" s="67"/>
      <c r="AF7" s="44" t="s">
        <v>129</v>
      </c>
      <c r="AG7" s="44"/>
      <c r="BN7" s="182"/>
    </row>
    <row r="8" spans="1:71" ht="312" customHeight="1" x14ac:dyDescent="0.35">
      <c r="A8" s="431" t="s">
        <v>125</v>
      </c>
      <c r="B8" s="422" t="s">
        <v>6</v>
      </c>
      <c r="C8" s="422"/>
      <c r="D8" s="422"/>
      <c r="E8" s="432" t="s">
        <v>288</v>
      </c>
      <c r="F8" s="423" t="s">
        <v>289</v>
      </c>
      <c r="G8" s="425"/>
      <c r="H8" s="435" t="s">
        <v>138</v>
      </c>
      <c r="I8" s="436"/>
      <c r="J8" s="437"/>
      <c r="K8" s="432" t="s">
        <v>261</v>
      </c>
      <c r="L8" s="440" t="s">
        <v>291</v>
      </c>
      <c r="M8" s="440" t="s">
        <v>262</v>
      </c>
      <c r="N8" s="440" t="s">
        <v>336</v>
      </c>
      <c r="O8" s="411" t="s">
        <v>292</v>
      </c>
      <c r="P8" s="399" t="s">
        <v>284</v>
      </c>
      <c r="Q8" s="399" t="s">
        <v>263</v>
      </c>
      <c r="R8" s="399" t="s">
        <v>264</v>
      </c>
      <c r="S8" s="438" t="s">
        <v>105</v>
      </c>
      <c r="T8" s="438"/>
      <c r="U8" s="426" t="s">
        <v>106</v>
      </c>
      <c r="V8" s="439"/>
      <c r="W8" s="427"/>
      <c r="X8" s="423" t="s">
        <v>342</v>
      </c>
      <c r="Y8" s="424"/>
      <c r="Z8" s="425"/>
      <c r="AA8" s="148"/>
      <c r="AB8" s="399" t="s">
        <v>293</v>
      </c>
      <c r="AC8" s="421" t="s">
        <v>125</v>
      </c>
      <c r="AD8" s="422" t="s">
        <v>6</v>
      </c>
      <c r="AE8" s="422"/>
      <c r="AF8" s="422"/>
      <c r="AG8" s="423" t="s">
        <v>267</v>
      </c>
      <c r="AH8" s="424"/>
      <c r="AI8" s="425"/>
      <c r="AJ8" s="399" t="s">
        <v>269</v>
      </c>
      <c r="AK8" s="426" t="s">
        <v>361</v>
      </c>
      <c r="AL8" s="427"/>
      <c r="AM8" s="418" t="s">
        <v>110</v>
      </c>
      <c r="AN8" s="419"/>
      <c r="AO8" s="420"/>
      <c r="AP8" s="418" t="s">
        <v>109</v>
      </c>
      <c r="AQ8" s="420"/>
      <c r="AR8" s="399" t="s">
        <v>112</v>
      </c>
      <c r="AS8" s="399" t="s">
        <v>296</v>
      </c>
      <c r="AT8" s="399" t="s">
        <v>113</v>
      </c>
      <c r="AU8" s="418" t="s">
        <v>114</v>
      </c>
      <c r="AV8" s="419"/>
      <c r="AW8" s="419"/>
      <c r="AX8" s="420"/>
      <c r="AY8" s="418" t="s">
        <v>272</v>
      </c>
      <c r="AZ8" s="420"/>
      <c r="BA8" s="399" t="s">
        <v>297</v>
      </c>
      <c r="BB8" s="399" t="s">
        <v>275</v>
      </c>
      <c r="BC8" s="418" t="s">
        <v>298</v>
      </c>
      <c r="BD8" s="419"/>
      <c r="BE8" s="419"/>
      <c r="BF8" s="418" t="s">
        <v>337</v>
      </c>
      <c r="BG8" s="420"/>
      <c r="BH8" s="418" t="s">
        <v>338</v>
      </c>
      <c r="BI8" s="419"/>
      <c r="BJ8" s="420"/>
      <c r="BK8" s="399" t="s">
        <v>282</v>
      </c>
      <c r="BL8" s="399" t="s">
        <v>283</v>
      </c>
      <c r="BM8" s="399" t="s">
        <v>69</v>
      </c>
      <c r="BN8" s="378" t="s">
        <v>54</v>
      </c>
      <c r="BO8" s="378"/>
      <c r="BP8" s="15"/>
      <c r="BQ8" s="16"/>
      <c r="BR8" s="16"/>
      <c r="BS8" s="6"/>
    </row>
    <row r="9" spans="1:71" ht="276.75" customHeight="1" x14ac:dyDescent="0.35">
      <c r="A9" s="431"/>
      <c r="B9" s="422"/>
      <c r="C9" s="422"/>
      <c r="D9" s="422"/>
      <c r="E9" s="433"/>
      <c r="F9" s="416" t="s">
        <v>286</v>
      </c>
      <c r="G9" s="416" t="s">
        <v>287</v>
      </c>
      <c r="H9" s="399" t="s">
        <v>290</v>
      </c>
      <c r="I9" s="399" t="s">
        <v>259</v>
      </c>
      <c r="J9" s="399" t="s">
        <v>260</v>
      </c>
      <c r="K9" s="414"/>
      <c r="L9" s="441"/>
      <c r="M9" s="441"/>
      <c r="N9" s="441"/>
      <c r="O9" s="441"/>
      <c r="P9" s="414"/>
      <c r="Q9" s="414"/>
      <c r="R9" s="414"/>
      <c r="S9" s="399" t="s">
        <v>139</v>
      </c>
      <c r="T9" s="399" t="s">
        <v>140</v>
      </c>
      <c r="U9" s="399" t="s">
        <v>341</v>
      </c>
      <c r="V9" s="399" t="s">
        <v>141</v>
      </c>
      <c r="W9" s="409" t="s">
        <v>265</v>
      </c>
      <c r="X9" s="416" t="s">
        <v>341</v>
      </c>
      <c r="Y9" s="409" t="s">
        <v>141</v>
      </c>
      <c r="Z9" s="399" t="s">
        <v>266</v>
      </c>
      <c r="AA9" s="66"/>
      <c r="AB9" s="414"/>
      <c r="AC9" s="421"/>
      <c r="AD9" s="422"/>
      <c r="AE9" s="422"/>
      <c r="AF9" s="422"/>
      <c r="AG9" s="411" t="s">
        <v>294</v>
      </c>
      <c r="AH9" s="399" t="s">
        <v>268</v>
      </c>
      <c r="AI9" s="399" t="s">
        <v>295</v>
      </c>
      <c r="AJ9" s="414"/>
      <c r="AK9" s="413" t="s">
        <v>363</v>
      </c>
      <c r="AL9" s="413" t="s">
        <v>362</v>
      </c>
      <c r="AM9" s="399" t="s">
        <v>107</v>
      </c>
      <c r="AN9" s="399" t="s">
        <v>270</v>
      </c>
      <c r="AO9" s="399" t="s">
        <v>108</v>
      </c>
      <c r="AP9" s="399" t="s">
        <v>144</v>
      </c>
      <c r="AQ9" s="399" t="s">
        <v>111</v>
      </c>
      <c r="AR9" s="414"/>
      <c r="AS9" s="414"/>
      <c r="AT9" s="414"/>
      <c r="AU9" s="399" t="s">
        <v>145</v>
      </c>
      <c r="AV9" s="399" t="s">
        <v>343</v>
      </c>
      <c r="AW9" s="399" t="s">
        <v>271</v>
      </c>
      <c r="AX9" s="399" t="s">
        <v>115</v>
      </c>
      <c r="AY9" s="399" t="s">
        <v>273</v>
      </c>
      <c r="AZ9" s="399" t="s">
        <v>274</v>
      </c>
      <c r="BA9" s="414"/>
      <c r="BB9" s="414"/>
      <c r="BC9" s="399" t="s">
        <v>276</v>
      </c>
      <c r="BD9" s="399" t="s">
        <v>299</v>
      </c>
      <c r="BE9" s="399" t="s">
        <v>277</v>
      </c>
      <c r="BF9" s="399" t="s">
        <v>278</v>
      </c>
      <c r="BG9" s="399" t="s">
        <v>279</v>
      </c>
      <c r="BH9" s="399" t="s">
        <v>280</v>
      </c>
      <c r="BI9" s="399" t="s">
        <v>279</v>
      </c>
      <c r="BJ9" s="399" t="s">
        <v>281</v>
      </c>
      <c r="BK9" s="414"/>
      <c r="BL9" s="414"/>
      <c r="BM9" s="414"/>
      <c r="BN9" s="378"/>
      <c r="BO9" s="378"/>
      <c r="BP9" s="6"/>
      <c r="BQ9" s="6"/>
      <c r="BR9" s="6"/>
      <c r="BS9" s="6"/>
    </row>
    <row r="10" spans="1:71" ht="409.5" customHeight="1" x14ac:dyDescent="0.35">
      <c r="A10" s="431"/>
      <c r="B10" s="422"/>
      <c r="C10" s="422"/>
      <c r="D10" s="422"/>
      <c r="E10" s="434"/>
      <c r="F10" s="417"/>
      <c r="G10" s="417"/>
      <c r="H10" s="400"/>
      <c r="I10" s="400"/>
      <c r="J10" s="400"/>
      <c r="K10" s="400"/>
      <c r="L10" s="412"/>
      <c r="M10" s="412"/>
      <c r="N10" s="412"/>
      <c r="O10" s="412"/>
      <c r="P10" s="400"/>
      <c r="Q10" s="400"/>
      <c r="R10" s="400"/>
      <c r="S10" s="400"/>
      <c r="T10" s="400"/>
      <c r="U10" s="400"/>
      <c r="V10" s="400"/>
      <c r="W10" s="410"/>
      <c r="X10" s="417"/>
      <c r="Y10" s="410"/>
      <c r="Z10" s="400"/>
      <c r="AA10" s="148"/>
      <c r="AB10" s="400"/>
      <c r="AC10" s="421"/>
      <c r="AD10" s="422"/>
      <c r="AE10" s="422"/>
      <c r="AF10" s="422"/>
      <c r="AG10" s="412"/>
      <c r="AH10" s="400"/>
      <c r="AI10" s="400"/>
      <c r="AJ10" s="400"/>
      <c r="AK10" s="413"/>
      <c r="AL10" s="413"/>
      <c r="AM10" s="400"/>
      <c r="AN10" s="400"/>
      <c r="AO10" s="400"/>
      <c r="AP10" s="400"/>
      <c r="AQ10" s="400"/>
      <c r="AR10" s="400"/>
      <c r="AS10" s="400"/>
      <c r="AT10" s="400"/>
      <c r="AU10" s="400"/>
      <c r="AV10" s="400"/>
      <c r="AW10" s="400"/>
      <c r="AX10" s="400"/>
      <c r="AY10" s="400"/>
      <c r="AZ10" s="400"/>
      <c r="BA10" s="400"/>
      <c r="BB10" s="400"/>
      <c r="BC10" s="400"/>
      <c r="BD10" s="400"/>
      <c r="BE10" s="400"/>
      <c r="BF10" s="400"/>
      <c r="BG10" s="400"/>
      <c r="BH10" s="400"/>
      <c r="BI10" s="400"/>
      <c r="BJ10" s="400"/>
      <c r="BK10" s="400"/>
      <c r="BL10" s="400"/>
      <c r="BM10" s="415"/>
      <c r="BN10" s="378"/>
      <c r="BO10" s="378"/>
      <c r="BP10" s="6"/>
      <c r="BQ10" s="6"/>
      <c r="BR10" s="6"/>
      <c r="BS10" s="6"/>
    </row>
    <row r="11" spans="1:71" s="284" customFormat="1" ht="24.75" customHeight="1" x14ac:dyDescent="0.45">
      <c r="A11" s="277">
        <v>0</v>
      </c>
      <c r="B11" s="401">
        <v>0</v>
      </c>
      <c r="C11" s="401"/>
      <c r="D11" s="401"/>
      <c r="E11" s="402">
        <v>1</v>
      </c>
      <c r="F11" s="403"/>
      <c r="G11" s="404"/>
      <c r="H11" s="402">
        <v>2</v>
      </c>
      <c r="I11" s="403"/>
      <c r="J11" s="403"/>
      <c r="K11" s="278">
        <v>3</v>
      </c>
      <c r="L11" s="278">
        <v>4</v>
      </c>
      <c r="M11" s="278">
        <v>5</v>
      </c>
      <c r="N11" s="277">
        <v>6</v>
      </c>
      <c r="O11" s="277">
        <v>7</v>
      </c>
      <c r="P11" s="277">
        <v>8</v>
      </c>
      <c r="Q11" s="279">
        <v>9</v>
      </c>
      <c r="R11" s="277">
        <v>10</v>
      </c>
      <c r="S11" s="402">
        <v>11</v>
      </c>
      <c r="T11" s="404"/>
      <c r="U11" s="405">
        <v>12</v>
      </c>
      <c r="V11" s="406"/>
      <c r="W11" s="407"/>
      <c r="X11" s="402">
        <v>13</v>
      </c>
      <c r="Y11" s="403"/>
      <c r="Z11" s="403"/>
      <c r="AA11" s="404"/>
      <c r="AB11" s="277">
        <v>14</v>
      </c>
      <c r="AC11" s="280">
        <v>0</v>
      </c>
      <c r="AD11" s="408">
        <v>0</v>
      </c>
      <c r="AE11" s="408"/>
      <c r="AF11" s="408"/>
      <c r="AG11" s="395">
        <v>15</v>
      </c>
      <c r="AH11" s="397"/>
      <c r="AI11" s="396"/>
      <c r="AJ11" s="281">
        <v>16</v>
      </c>
      <c r="AK11" s="395">
        <v>17</v>
      </c>
      <c r="AL11" s="396"/>
      <c r="AM11" s="395">
        <v>18</v>
      </c>
      <c r="AN11" s="397"/>
      <c r="AO11" s="396"/>
      <c r="AP11" s="395">
        <v>19</v>
      </c>
      <c r="AQ11" s="396"/>
      <c r="AR11" s="281">
        <v>20</v>
      </c>
      <c r="AS11" s="281">
        <v>21</v>
      </c>
      <c r="AT11" s="281">
        <v>22</v>
      </c>
      <c r="AU11" s="395">
        <v>23</v>
      </c>
      <c r="AV11" s="397"/>
      <c r="AW11" s="397"/>
      <c r="AX11" s="396"/>
      <c r="AY11" s="395">
        <v>24</v>
      </c>
      <c r="AZ11" s="396"/>
      <c r="BA11" s="280">
        <v>25</v>
      </c>
      <c r="BB11" s="280">
        <v>26</v>
      </c>
      <c r="BC11" s="395">
        <v>27</v>
      </c>
      <c r="BD11" s="397"/>
      <c r="BE11" s="397"/>
      <c r="BF11" s="395">
        <v>28</v>
      </c>
      <c r="BG11" s="396"/>
      <c r="BH11" s="395">
        <v>29</v>
      </c>
      <c r="BI11" s="397"/>
      <c r="BJ11" s="396"/>
      <c r="BK11" s="280">
        <v>30</v>
      </c>
      <c r="BL11" s="280">
        <v>31</v>
      </c>
      <c r="BM11" s="282">
        <v>32</v>
      </c>
      <c r="BN11" s="283"/>
      <c r="BO11" s="398"/>
      <c r="BP11" s="398"/>
      <c r="BQ11" s="398"/>
      <c r="BR11" s="398"/>
      <c r="BS11" s="398"/>
    </row>
    <row r="12" spans="1:71" s="218" customFormat="1" ht="25" customHeight="1" x14ac:dyDescent="0.5">
      <c r="A12" s="212">
        <v>1</v>
      </c>
      <c r="B12" s="384">
        <f>'Загальне навантаження'!B15</f>
        <v>0</v>
      </c>
      <c r="C12" s="385"/>
      <c r="D12" s="386"/>
      <c r="E12" s="213"/>
      <c r="F12" s="213"/>
      <c r="G12" s="213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5"/>
      <c r="W12" s="214"/>
      <c r="X12" s="216"/>
      <c r="Y12" s="213"/>
      <c r="Z12" s="214"/>
      <c r="AA12" s="214"/>
      <c r="AB12" s="214"/>
      <c r="AC12" s="219">
        <v>1</v>
      </c>
      <c r="AD12" s="384">
        <f>'Загальне навантаження'!B15</f>
        <v>0</v>
      </c>
      <c r="AE12" s="385"/>
      <c r="AF12" s="386"/>
      <c r="AG12" s="217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191">
        <f>SUM(E12:AB12,AH12:BM12)</f>
        <v>0</v>
      </c>
      <c r="BO12" s="218" t="s">
        <v>58</v>
      </c>
    </row>
    <row r="13" spans="1:71" s="208" customFormat="1" ht="25" customHeight="1" x14ac:dyDescent="0.5">
      <c r="A13" s="219">
        <v>2</v>
      </c>
      <c r="B13" s="384">
        <f>'Загальне навантаження'!B16</f>
        <v>0</v>
      </c>
      <c r="C13" s="385"/>
      <c r="D13" s="386"/>
      <c r="E13" s="220"/>
      <c r="F13" s="221"/>
      <c r="G13" s="221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2"/>
      <c r="W13" s="220"/>
      <c r="X13" s="223"/>
      <c r="Y13" s="220"/>
      <c r="Z13" s="220"/>
      <c r="AA13" s="220"/>
      <c r="AB13" s="220"/>
      <c r="AC13" s="219">
        <v>2</v>
      </c>
      <c r="AD13" s="384">
        <f>'Загальне навантаження'!B16</f>
        <v>0</v>
      </c>
      <c r="AE13" s="385"/>
      <c r="AF13" s="386"/>
      <c r="AG13" s="224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191">
        <f t="shared" ref="BN13:BN31" si="0">SUM(E13:AB13,AH13:BM13)</f>
        <v>0</v>
      </c>
    </row>
    <row r="14" spans="1:71" s="228" customFormat="1" ht="25" customHeight="1" x14ac:dyDescent="0.45">
      <c r="A14" s="219">
        <v>3</v>
      </c>
      <c r="B14" s="384">
        <f>'Загальне навантаження'!B17</f>
        <v>0</v>
      </c>
      <c r="C14" s="385"/>
      <c r="D14" s="386"/>
      <c r="E14" s="220"/>
      <c r="F14" s="220"/>
      <c r="G14" s="220"/>
      <c r="H14" s="220"/>
      <c r="I14" s="220"/>
      <c r="J14" s="225"/>
      <c r="K14" s="226"/>
      <c r="L14" s="227"/>
      <c r="M14" s="220"/>
      <c r="N14" s="220"/>
      <c r="O14" s="220"/>
      <c r="P14" s="220"/>
      <c r="Q14" s="220"/>
      <c r="R14" s="220"/>
      <c r="S14" s="220"/>
      <c r="T14" s="220"/>
      <c r="U14" s="220"/>
      <c r="V14" s="222"/>
      <c r="W14" s="220"/>
      <c r="X14" s="223"/>
      <c r="Y14" s="220"/>
      <c r="Z14" s="220"/>
      <c r="AA14" s="220"/>
      <c r="AB14" s="220"/>
      <c r="AC14" s="219">
        <v>3</v>
      </c>
      <c r="AD14" s="384">
        <f>'Загальне навантаження'!B17</f>
        <v>0</v>
      </c>
      <c r="AE14" s="385"/>
      <c r="AF14" s="386"/>
      <c r="AG14" s="224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191">
        <f t="shared" si="0"/>
        <v>0</v>
      </c>
    </row>
    <row r="15" spans="1:71" s="208" customFormat="1" ht="25" customHeight="1" x14ac:dyDescent="0.45">
      <c r="A15" s="219">
        <v>4</v>
      </c>
      <c r="B15" s="384">
        <f>'Загальне навантаження'!B18</f>
        <v>0</v>
      </c>
      <c r="C15" s="385"/>
      <c r="D15" s="386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2"/>
      <c r="W15" s="220"/>
      <c r="X15" s="223"/>
      <c r="Y15" s="220"/>
      <c r="Z15" s="220"/>
      <c r="AA15" s="220"/>
      <c r="AB15" s="220"/>
      <c r="AC15" s="219">
        <v>4</v>
      </c>
      <c r="AD15" s="384">
        <f>'Загальне навантаження'!B18</f>
        <v>0</v>
      </c>
      <c r="AE15" s="385"/>
      <c r="AF15" s="386"/>
      <c r="AG15" s="224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191">
        <f t="shared" si="0"/>
        <v>0</v>
      </c>
    </row>
    <row r="16" spans="1:71" s="208" customFormat="1" ht="25" customHeight="1" x14ac:dyDescent="0.5">
      <c r="A16" s="219">
        <v>5</v>
      </c>
      <c r="B16" s="384">
        <f>'Загальне навантаження'!B19</f>
        <v>0</v>
      </c>
      <c r="C16" s="385"/>
      <c r="D16" s="386"/>
      <c r="E16" s="220"/>
      <c r="F16" s="220"/>
      <c r="G16" s="220"/>
      <c r="H16" s="220"/>
      <c r="I16" s="220"/>
      <c r="J16" s="221"/>
      <c r="K16" s="221"/>
      <c r="L16" s="221"/>
      <c r="M16" s="220"/>
      <c r="N16" s="220"/>
      <c r="O16" s="220"/>
      <c r="P16" s="220"/>
      <c r="Q16" s="220"/>
      <c r="R16" s="220"/>
      <c r="S16" s="220"/>
      <c r="T16" s="220"/>
      <c r="U16" s="220"/>
      <c r="V16" s="222"/>
      <c r="W16" s="220"/>
      <c r="X16" s="223"/>
      <c r="Y16" s="220"/>
      <c r="Z16" s="220"/>
      <c r="AA16" s="220"/>
      <c r="AB16" s="220"/>
      <c r="AC16" s="219">
        <v>5</v>
      </c>
      <c r="AD16" s="384">
        <f>'Загальне навантаження'!B19</f>
        <v>0</v>
      </c>
      <c r="AE16" s="385"/>
      <c r="AF16" s="386"/>
      <c r="AG16" s="224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191">
        <f t="shared" si="0"/>
        <v>0</v>
      </c>
    </row>
    <row r="17" spans="1:66" s="208" customFormat="1" ht="25" customHeight="1" x14ac:dyDescent="0.5">
      <c r="A17" s="219">
        <v>6</v>
      </c>
      <c r="B17" s="384">
        <f>'Загальне навантаження'!B20</f>
        <v>0</v>
      </c>
      <c r="C17" s="385"/>
      <c r="D17" s="386"/>
      <c r="E17" s="214"/>
      <c r="F17" s="214"/>
      <c r="G17" s="214"/>
      <c r="H17" s="214"/>
      <c r="I17" s="214"/>
      <c r="J17" s="221"/>
      <c r="K17" s="221"/>
      <c r="L17" s="229"/>
      <c r="M17" s="214"/>
      <c r="N17" s="214"/>
      <c r="O17" s="214"/>
      <c r="P17" s="214"/>
      <c r="Q17" s="214"/>
      <c r="R17" s="214"/>
      <c r="S17" s="214"/>
      <c r="T17" s="214"/>
      <c r="U17" s="214"/>
      <c r="V17" s="215"/>
      <c r="W17" s="214"/>
      <c r="X17" s="230"/>
      <c r="Y17" s="214"/>
      <c r="Z17" s="214"/>
      <c r="AA17" s="214"/>
      <c r="AB17" s="214"/>
      <c r="AC17" s="219">
        <v>6</v>
      </c>
      <c r="AD17" s="384">
        <f>'Загальне навантаження'!B20</f>
        <v>0</v>
      </c>
      <c r="AE17" s="385"/>
      <c r="AF17" s="386"/>
      <c r="AG17" s="217"/>
      <c r="AH17" s="214"/>
      <c r="AI17" s="214"/>
      <c r="AJ17" s="214"/>
      <c r="AK17" s="214"/>
      <c r="AL17" s="214"/>
      <c r="AM17" s="214"/>
      <c r="AN17" s="214"/>
      <c r="AO17" s="221"/>
      <c r="AP17" s="231"/>
      <c r="AQ17" s="231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191">
        <f t="shared" si="0"/>
        <v>0</v>
      </c>
    </row>
    <row r="18" spans="1:66" s="208" customFormat="1" ht="25" customHeight="1" x14ac:dyDescent="0.45">
      <c r="A18" s="219">
        <v>7</v>
      </c>
      <c r="B18" s="384">
        <f>'Загальне навантаження'!B21</f>
        <v>0</v>
      </c>
      <c r="C18" s="385"/>
      <c r="D18" s="386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2"/>
      <c r="W18" s="220"/>
      <c r="X18" s="223"/>
      <c r="Y18" s="220"/>
      <c r="Z18" s="220"/>
      <c r="AA18" s="220"/>
      <c r="AB18" s="220"/>
      <c r="AC18" s="219">
        <v>7</v>
      </c>
      <c r="AD18" s="384">
        <f>'Загальне навантаження'!B21</f>
        <v>0</v>
      </c>
      <c r="AE18" s="385"/>
      <c r="AF18" s="386"/>
      <c r="AG18" s="224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191">
        <f t="shared" si="0"/>
        <v>0</v>
      </c>
    </row>
    <row r="19" spans="1:66" s="208" customFormat="1" ht="25" customHeight="1" x14ac:dyDescent="0.5">
      <c r="A19" s="219">
        <v>8</v>
      </c>
      <c r="B19" s="384">
        <f>'Загальне навантаження'!B22</f>
        <v>0</v>
      </c>
      <c r="C19" s="385"/>
      <c r="D19" s="386"/>
      <c r="E19" s="220"/>
      <c r="F19" s="220"/>
      <c r="G19" s="220"/>
      <c r="H19" s="220"/>
      <c r="I19" s="221"/>
      <c r="J19" s="221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2"/>
      <c r="W19" s="220"/>
      <c r="X19" s="223"/>
      <c r="Y19" s="220"/>
      <c r="Z19" s="220"/>
      <c r="AA19" s="220"/>
      <c r="AB19" s="220"/>
      <c r="AC19" s="219">
        <v>9</v>
      </c>
      <c r="AD19" s="384">
        <f>'Загальне навантаження'!B22</f>
        <v>0</v>
      </c>
      <c r="AE19" s="385"/>
      <c r="AF19" s="386"/>
      <c r="AG19" s="224"/>
      <c r="AH19" s="220"/>
      <c r="AI19" s="220"/>
      <c r="AJ19" s="220"/>
      <c r="AK19" s="220"/>
      <c r="AL19" s="220"/>
      <c r="AM19" s="220"/>
      <c r="AN19" s="221"/>
      <c r="AO19" s="231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191">
        <f t="shared" si="0"/>
        <v>0</v>
      </c>
    </row>
    <row r="20" spans="1:66" s="208" customFormat="1" ht="25" customHeight="1" x14ac:dyDescent="0.45">
      <c r="A20" s="219">
        <v>9</v>
      </c>
      <c r="B20" s="384">
        <f>'Загальне навантаження'!B23</f>
        <v>0</v>
      </c>
      <c r="C20" s="385"/>
      <c r="D20" s="386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2"/>
      <c r="W20" s="220"/>
      <c r="X20" s="223"/>
      <c r="Y20" s="220"/>
      <c r="Z20" s="220"/>
      <c r="AA20" s="220"/>
      <c r="AB20" s="220"/>
      <c r="AC20" s="219">
        <v>9</v>
      </c>
      <c r="AD20" s="384">
        <f>'Загальне навантаження'!B23</f>
        <v>0</v>
      </c>
      <c r="AE20" s="385"/>
      <c r="AF20" s="386"/>
      <c r="AG20" s="224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191">
        <f t="shared" si="0"/>
        <v>0</v>
      </c>
    </row>
    <row r="21" spans="1:66" s="208" customFormat="1" ht="25" customHeight="1" x14ac:dyDescent="0.5">
      <c r="A21" s="219">
        <v>10</v>
      </c>
      <c r="B21" s="384">
        <f>'Загальне навантаження'!B24</f>
        <v>0</v>
      </c>
      <c r="C21" s="385"/>
      <c r="D21" s="386"/>
      <c r="E21" s="220"/>
      <c r="F21" s="220"/>
      <c r="G21" s="220"/>
      <c r="H21" s="220"/>
      <c r="I21" s="220"/>
      <c r="J21" s="221"/>
      <c r="K21" s="221"/>
      <c r="L21" s="221"/>
      <c r="M21" s="220"/>
      <c r="N21" s="220"/>
      <c r="O21" s="220"/>
      <c r="P21" s="220"/>
      <c r="Q21" s="220"/>
      <c r="R21" s="220"/>
      <c r="S21" s="220"/>
      <c r="T21" s="220"/>
      <c r="U21" s="220"/>
      <c r="V21" s="222"/>
      <c r="W21" s="220"/>
      <c r="X21" s="223"/>
      <c r="Y21" s="220"/>
      <c r="Z21" s="220"/>
      <c r="AA21" s="220"/>
      <c r="AB21" s="220"/>
      <c r="AC21" s="219">
        <v>11</v>
      </c>
      <c r="AD21" s="384">
        <f>'Загальне навантаження'!B24</f>
        <v>0</v>
      </c>
      <c r="AE21" s="385"/>
      <c r="AF21" s="386"/>
      <c r="AG21" s="228"/>
      <c r="AH21" s="220"/>
      <c r="AI21" s="220"/>
      <c r="AJ21" s="220"/>
      <c r="AK21" s="220"/>
      <c r="AL21" s="220"/>
      <c r="AM21" s="220"/>
      <c r="AN21" s="220"/>
      <c r="AO21" s="221"/>
      <c r="AP21" s="231"/>
      <c r="AQ21" s="231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4"/>
      <c r="BN21" s="191">
        <f t="shared" si="0"/>
        <v>0</v>
      </c>
    </row>
    <row r="22" spans="1:66" s="208" customFormat="1" ht="25" customHeight="1" x14ac:dyDescent="0.5">
      <c r="A22" s="219">
        <v>11</v>
      </c>
      <c r="B22" s="384">
        <f>'Загальне навантаження'!B25</f>
        <v>0</v>
      </c>
      <c r="C22" s="385"/>
      <c r="D22" s="386"/>
      <c r="E22" s="220"/>
      <c r="F22" s="220"/>
      <c r="G22" s="220"/>
      <c r="H22" s="220"/>
      <c r="I22" s="221"/>
      <c r="J22" s="221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  <c r="V22" s="222"/>
      <c r="W22" s="220"/>
      <c r="X22" s="232"/>
      <c r="Y22" s="221"/>
      <c r="Z22" s="220"/>
      <c r="AA22" s="220"/>
      <c r="AB22" s="220"/>
      <c r="AC22" s="219">
        <v>11</v>
      </c>
      <c r="AD22" s="384">
        <f>'Загальне навантаження'!B25</f>
        <v>0</v>
      </c>
      <c r="AE22" s="385"/>
      <c r="AF22" s="386"/>
      <c r="AG22" s="224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191">
        <f t="shared" si="0"/>
        <v>0</v>
      </c>
    </row>
    <row r="23" spans="1:66" s="208" customFormat="1" ht="25" customHeight="1" x14ac:dyDescent="0.45">
      <c r="A23" s="219">
        <v>12</v>
      </c>
      <c r="B23" s="384">
        <f>'Загальне навантаження'!B26</f>
        <v>0</v>
      </c>
      <c r="C23" s="385"/>
      <c r="D23" s="386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2"/>
      <c r="W23" s="220"/>
      <c r="X23" s="223"/>
      <c r="Y23" s="220"/>
      <c r="Z23" s="220"/>
      <c r="AA23" s="220"/>
      <c r="AB23" s="220"/>
      <c r="AC23" s="219">
        <v>12</v>
      </c>
      <c r="AD23" s="384">
        <f>'Загальне навантаження'!B26</f>
        <v>0</v>
      </c>
      <c r="AE23" s="385"/>
      <c r="AF23" s="386"/>
      <c r="AG23" s="224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191">
        <f t="shared" si="0"/>
        <v>0</v>
      </c>
    </row>
    <row r="24" spans="1:66" s="218" customFormat="1" ht="25" customHeight="1" x14ac:dyDescent="0.45">
      <c r="A24" s="219">
        <v>13</v>
      </c>
      <c r="B24" s="384">
        <f>'Загальне навантаження'!B27</f>
        <v>0</v>
      </c>
      <c r="C24" s="385"/>
      <c r="D24" s="386"/>
      <c r="E24" s="214"/>
      <c r="F24" s="214"/>
      <c r="G24" s="214"/>
      <c r="H24" s="214"/>
      <c r="I24" s="214"/>
      <c r="J24" s="214"/>
      <c r="K24" s="214"/>
      <c r="L24" s="233"/>
      <c r="M24" s="214"/>
      <c r="N24" s="214"/>
      <c r="O24" s="214"/>
      <c r="P24" s="214"/>
      <c r="Q24" s="214"/>
      <c r="R24" s="214"/>
      <c r="S24" s="214"/>
      <c r="T24" s="214"/>
      <c r="U24" s="214"/>
      <c r="V24" s="215"/>
      <c r="W24" s="214"/>
      <c r="X24" s="230"/>
      <c r="Y24" s="214"/>
      <c r="Z24" s="214"/>
      <c r="AA24" s="214"/>
      <c r="AB24" s="214"/>
      <c r="AC24" s="219">
        <v>13</v>
      </c>
      <c r="AD24" s="384">
        <f>'Загальне навантаження'!B27</f>
        <v>0</v>
      </c>
      <c r="AE24" s="385"/>
      <c r="AF24" s="386"/>
      <c r="AG24" s="217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191">
        <f t="shared" si="0"/>
        <v>0</v>
      </c>
    </row>
    <row r="25" spans="1:66" s="218" customFormat="1" ht="25" customHeight="1" x14ac:dyDescent="0.45">
      <c r="A25" s="219">
        <v>14</v>
      </c>
      <c r="B25" s="384">
        <f>'Загальне навантаження'!B28</f>
        <v>0</v>
      </c>
      <c r="C25" s="385"/>
      <c r="D25" s="386"/>
      <c r="E25" s="214"/>
      <c r="F25" s="214"/>
      <c r="G25" s="214"/>
      <c r="H25" s="214"/>
      <c r="I25" s="214"/>
      <c r="J25" s="214"/>
      <c r="K25" s="214"/>
      <c r="L25" s="233"/>
      <c r="M25" s="214"/>
      <c r="N25" s="214"/>
      <c r="O25" s="214"/>
      <c r="P25" s="214"/>
      <c r="Q25" s="214"/>
      <c r="R25" s="214"/>
      <c r="S25" s="214"/>
      <c r="T25" s="214"/>
      <c r="U25" s="214"/>
      <c r="V25" s="215"/>
      <c r="W25" s="214"/>
      <c r="X25" s="230"/>
      <c r="Y25" s="214"/>
      <c r="Z25" s="214"/>
      <c r="AA25" s="214"/>
      <c r="AB25" s="214"/>
      <c r="AC25" s="219">
        <v>14</v>
      </c>
      <c r="AD25" s="384">
        <f>'Загальне навантаження'!B28</f>
        <v>0</v>
      </c>
      <c r="AE25" s="385"/>
      <c r="AF25" s="386"/>
      <c r="AG25" s="217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191">
        <f t="shared" si="0"/>
        <v>0</v>
      </c>
    </row>
    <row r="26" spans="1:66" s="218" customFormat="1" ht="25" customHeight="1" x14ac:dyDescent="0.45">
      <c r="A26" s="270">
        <v>15</v>
      </c>
      <c r="B26" s="384">
        <f>'Загальне навантаження'!B29</f>
        <v>0</v>
      </c>
      <c r="C26" s="385"/>
      <c r="D26" s="386"/>
      <c r="E26" s="271"/>
      <c r="F26" s="271"/>
      <c r="G26" s="271"/>
      <c r="H26" s="271"/>
      <c r="I26" s="271"/>
      <c r="J26" s="271"/>
      <c r="K26" s="271"/>
      <c r="L26" s="275"/>
      <c r="M26" s="271"/>
      <c r="N26" s="271"/>
      <c r="O26" s="271"/>
      <c r="P26" s="271"/>
      <c r="Q26" s="271"/>
      <c r="R26" s="271"/>
      <c r="S26" s="271"/>
      <c r="T26" s="271"/>
      <c r="U26" s="271"/>
      <c r="V26" s="272"/>
      <c r="W26" s="271"/>
      <c r="X26" s="273"/>
      <c r="Y26" s="271"/>
      <c r="Z26" s="271"/>
      <c r="AA26" s="271"/>
      <c r="AB26" s="271"/>
      <c r="AC26" s="219">
        <v>15</v>
      </c>
      <c r="AD26" s="384">
        <f>'Загальне навантаження'!B29</f>
        <v>0</v>
      </c>
      <c r="AE26" s="385"/>
      <c r="AF26" s="386"/>
      <c r="AG26" s="274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  <c r="BF26" s="271"/>
      <c r="BG26" s="271"/>
      <c r="BH26" s="271"/>
      <c r="BI26" s="271"/>
      <c r="BJ26" s="271"/>
      <c r="BK26" s="271"/>
      <c r="BL26" s="271"/>
      <c r="BM26" s="271"/>
      <c r="BN26" s="191">
        <f t="shared" si="0"/>
        <v>0</v>
      </c>
    </row>
    <row r="27" spans="1:66" s="218" customFormat="1" ht="25" customHeight="1" x14ac:dyDescent="0.45">
      <c r="A27" s="270">
        <v>16</v>
      </c>
      <c r="B27" s="384">
        <f>'Загальне навантаження'!B30</f>
        <v>0</v>
      </c>
      <c r="C27" s="385"/>
      <c r="D27" s="386"/>
      <c r="E27" s="271"/>
      <c r="F27" s="271"/>
      <c r="G27" s="271"/>
      <c r="H27" s="271"/>
      <c r="I27" s="271"/>
      <c r="J27" s="271"/>
      <c r="K27" s="271"/>
      <c r="L27" s="275"/>
      <c r="M27" s="271"/>
      <c r="N27" s="271"/>
      <c r="O27" s="271"/>
      <c r="P27" s="271"/>
      <c r="Q27" s="271"/>
      <c r="R27" s="271"/>
      <c r="S27" s="271"/>
      <c r="T27" s="271"/>
      <c r="U27" s="271"/>
      <c r="V27" s="272"/>
      <c r="W27" s="271"/>
      <c r="X27" s="273"/>
      <c r="Y27" s="271"/>
      <c r="Z27" s="271"/>
      <c r="AA27" s="271"/>
      <c r="AB27" s="271"/>
      <c r="AC27" s="219">
        <v>16</v>
      </c>
      <c r="AD27" s="384">
        <f>'Загальне навантаження'!B30</f>
        <v>0</v>
      </c>
      <c r="AE27" s="385"/>
      <c r="AF27" s="386"/>
      <c r="AG27" s="274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  <c r="BC27" s="271"/>
      <c r="BD27" s="271"/>
      <c r="BE27" s="271"/>
      <c r="BF27" s="271"/>
      <c r="BG27" s="271"/>
      <c r="BH27" s="271"/>
      <c r="BI27" s="271"/>
      <c r="BJ27" s="271"/>
      <c r="BK27" s="271"/>
      <c r="BL27" s="271"/>
      <c r="BM27" s="271"/>
      <c r="BN27" s="191">
        <f t="shared" si="0"/>
        <v>0</v>
      </c>
    </row>
    <row r="28" spans="1:66" s="218" customFormat="1" ht="25" customHeight="1" x14ac:dyDescent="0.45">
      <c r="A28" s="270">
        <v>17</v>
      </c>
      <c r="B28" s="384">
        <f>'Загальне навантаження'!B31</f>
        <v>0</v>
      </c>
      <c r="C28" s="385"/>
      <c r="D28" s="386"/>
      <c r="E28" s="271"/>
      <c r="F28" s="271"/>
      <c r="G28" s="271"/>
      <c r="H28" s="271"/>
      <c r="I28" s="271"/>
      <c r="J28" s="271"/>
      <c r="K28" s="271"/>
      <c r="L28" s="275"/>
      <c r="M28" s="271"/>
      <c r="N28" s="271"/>
      <c r="O28" s="271"/>
      <c r="P28" s="271"/>
      <c r="Q28" s="271"/>
      <c r="R28" s="271"/>
      <c r="S28" s="271"/>
      <c r="T28" s="271"/>
      <c r="U28" s="271"/>
      <c r="V28" s="272"/>
      <c r="W28" s="271"/>
      <c r="X28" s="273"/>
      <c r="Y28" s="271"/>
      <c r="Z28" s="271"/>
      <c r="AA28" s="271"/>
      <c r="AB28" s="271"/>
      <c r="AC28" s="219">
        <v>17</v>
      </c>
      <c r="AD28" s="384">
        <f>'Загальне навантаження'!B31</f>
        <v>0</v>
      </c>
      <c r="AE28" s="385"/>
      <c r="AF28" s="386"/>
      <c r="AG28" s="274"/>
      <c r="AH28" s="271"/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271"/>
      <c r="AU28" s="271"/>
      <c r="AV28" s="271"/>
      <c r="AW28" s="271"/>
      <c r="AX28" s="271"/>
      <c r="AY28" s="271"/>
      <c r="AZ28" s="271"/>
      <c r="BA28" s="271"/>
      <c r="BB28" s="271"/>
      <c r="BC28" s="271"/>
      <c r="BD28" s="271"/>
      <c r="BE28" s="271"/>
      <c r="BF28" s="271"/>
      <c r="BG28" s="271"/>
      <c r="BH28" s="271"/>
      <c r="BI28" s="271"/>
      <c r="BJ28" s="271"/>
      <c r="BK28" s="271"/>
      <c r="BL28" s="271"/>
      <c r="BM28" s="271"/>
      <c r="BN28" s="191">
        <f t="shared" si="0"/>
        <v>0</v>
      </c>
    </row>
    <row r="29" spans="1:66" s="208" customFormat="1" ht="25" customHeight="1" x14ac:dyDescent="0.45">
      <c r="A29" s="219">
        <v>18</v>
      </c>
      <c r="B29" s="384">
        <f>'Загальне навантаження'!B32</f>
        <v>0</v>
      </c>
      <c r="C29" s="385"/>
      <c r="D29" s="386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5"/>
      <c r="W29" s="214"/>
      <c r="X29" s="230"/>
      <c r="Y29" s="214"/>
      <c r="Z29" s="214"/>
      <c r="AA29" s="214"/>
      <c r="AB29" s="214"/>
      <c r="AC29" s="219">
        <v>18</v>
      </c>
      <c r="AD29" s="384">
        <f>'Загальне навантаження'!B32</f>
        <v>0</v>
      </c>
      <c r="AE29" s="385"/>
      <c r="AF29" s="386"/>
      <c r="AG29" s="217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191">
        <f t="shared" si="0"/>
        <v>0</v>
      </c>
    </row>
    <row r="30" spans="1:66" s="208" customFormat="1" ht="25" customHeight="1" x14ac:dyDescent="0.45">
      <c r="A30" s="270">
        <v>19</v>
      </c>
      <c r="B30" s="384">
        <f>'Загальне навантаження'!B33</f>
        <v>0</v>
      </c>
      <c r="C30" s="385"/>
      <c r="D30" s="386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2"/>
      <c r="W30" s="271"/>
      <c r="X30" s="273"/>
      <c r="Y30" s="271"/>
      <c r="Z30" s="271"/>
      <c r="AA30" s="271"/>
      <c r="AB30" s="271"/>
      <c r="AC30" s="219">
        <v>19</v>
      </c>
      <c r="AD30" s="384">
        <f>'Загальне навантаження'!B33</f>
        <v>0</v>
      </c>
      <c r="AE30" s="385"/>
      <c r="AF30" s="386"/>
      <c r="AG30" s="274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71"/>
      <c r="BA30" s="271"/>
      <c r="BB30" s="271"/>
      <c r="BC30" s="271"/>
      <c r="BD30" s="271"/>
      <c r="BE30" s="271"/>
      <c r="BF30" s="271"/>
      <c r="BG30" s="271"/>
      <c r="BH30" s="271"/>
      <c r="BI30" s="271"/>
      <c r="BJ30" s="271"/>
      <c r="BK30" s="271"/>
      <c r="BL30" s="271"/>
      <c r="BM30" s="271"/>
      <c r="BN30" s="191">
        <f t="shared" si="0"/>
        <v>0</v>
      </c>
    </row>
    <row r="31" spans="1:66" s="175" customFormat="1" ht="25" customHeight="1" x14ac:dyDescent="0.45">
      <c r="A31" s="269">
        <v>20</v>
      </c>
      <c r="B31" s="384">
        <f>'Загальне навантаження'!B34</f>
        <v>0</v>
      </c>
      <c r="C31" s="385"/>
      <c r="D31" s="38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7"/>
      <c r="W31" s="156"/>
      <c r="X31" s="158"/>
      <c r="Y31" s="156"/>
      <c r="Z31" s="156"/>
      <c r="AA31" s="156"/>
      <c r="AB31" s="156"/>
      <c r="AC31" s="219">
        <v>20</v>
      </c>
      <c r="AD31" s="384">
        <f>'Загальне навантаження'!B34</f>
        <v>0</v>
      </c>
      <c r="AE31" s="385"/>
      <c r="AF31" s="386"/>
      <c r="AG31" s="159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91">
        <f t="shared" si="0"/>
        <v>0</v>
      </c>
    </row>
    <row r="32" spans="1:66" s="162" customFormat="1" ht="33.75" customHeight="1" x14ac:dyDescent="0.45">
      <c r="A32" s="176"/>
      <c r="B32" s="389" t="s">
        <v>142</v>
      </c>
      <c r="C32" s="390"/>
      <c r="D32" s="391"/>
      <c r="E32" s="160">
        <f>SUM(E12:E31)</f>
        <v>0</v>
      </c>
      <c r="F32" s="160">
        <f t="shared" ref="F32:AB32" si="1">SUM(F12:F31)</f>
        <v>0</v>
      </c>
      <c r="G32" s="160">
        <f t="shared" si="1"/>
        <v>0</v>
      </c>
      <c r="H32" s="160">
        <f t="shared" si="1"/>
        <v>0</v>
      </c>
      <c r="I32" s="160">
        <f t="shared" si="1"/>
        <v>0</v>
      </c>
      <c r="J32" s="160">
        <f t="shared" si="1"/>
        <v>0</v>
      </c>
      <c r="K32" s="160">
        <f t="shared" si="1"/>
        <v>0</v>
      </c>
      <c r="L32" s="160">
        <f t="shared" si="1"/>
        <v>0</v>
      </c>
      <c r="M32" s="160">
        <f t="shared" si="1"/>
        <v>0</v>
      </c>
      <c r="N32" s="160">
        <f t="shared" si="1"/>
        <v>0</v>
      </c>
      <c r="O32" s="160">
        <f t="shared" si="1"/>
        <v>0</v>
      </c>
      <c r="P32" s="160">
        <f t="shared" si="1"/>
        <v>0</v>
      </c>
      <c r="Q32" s="160">
        <f t="shared" si="1"/>
        <v>0</v>
      </c>
      <c r="R32" s="160">
        <f t="shared" si="1"/>
        <v>0</v>
      </c>
      <c r="S32" s="160">
        <f t="shared" si="1"/>
        <v>0</v>
      </c>
      <c r="T32" s="160">
        <f t="shared" si="1"/>
        <v>0</v>
      </c>
      <c r="U32" s="160">
        <f t="shared" si="1"/>
        <v>0</v>
      </c>
      <c r="V32" s="160">
        <f t="shared" si="1"/>
        <v>0</v>
      </c>
      <c r="W32" s="160">
        <f t="shared" si="1"/>
        <v>0</v>
      </c>
      <c r="X32" s="160">
        <f t="shared" si="1"/>
        <v>0</v>
      </c>
      <c r="Y32" s="160">
        <f t="shared" si="1"/>
        <v>0</v>
      </c>
      <c r="Z32" s="160">
        <f t="shared" si="1"/>
        <v>0</v>
      </c>
      <c r="AA32" s="160">
        <f t="shared" si="1"/>
        <v>0</v>
      </c>
      <c r="AB32" s="160">
        <f t="shared" si="1"/>
        <v>0</v>
      </c>
      <c r="AC32" s="177"/>
      <c r="AD32" s="392" t="s">
        <v>142</v>
      </c>
      <c r="AE32" s="393"/>
      <c r="AF32" s="394"/>
      <c r="AG32" s="161">
        <f>SUM(AG12:AG31)</f>
        <v>0</v>
      </c>
      <c r="AH32" s="161">
        <f t="shared" ref="AH32:BM32" si="2">SUM(AH12:AH31)</f>
        <v>0</v>
      </c>
      <c r="AI32" s="161">
        <f t="shared" si="2"/>
        <v>0</v>
      </c>
      <c r="AJ32" s="161">
        <f t="shared" si="2"/>
        <v>0</v>
      </c>
      <c r="AK32" s="161">
        <f t="shared" si="2"/>
        <v>0</v>
      </c>
      <c r="AL32" s="161">
        <f t="shared" si="2"/>
        <v>0</v>
      </c>
      <c r="AM32" s="161">
        <f t="shared" si="2"/>
        <v>0</v>
      </c>
      <c r="AN32" s="161">
        <f t="shared" si="2"/>
        <v>0</v>
      </c>
      <c r="AO32" s="161">
        <f t="shared" si="2"/>
        <v>0</v>
      </c>
      <c r="AP32" s="161">
        <f t="shared" si="2"/>
        <v>0</v>
      </c>
      <c r="AQ32" s="161">
        <f t="shared" si="2"/>
        <v>0</v>
      </c>
      <c r="AR32" s="161">
        <f t="shared" si="2"/>
        <v>0</v>
      </c>
      <c r="AS32" s="161">
        <f t="shared" si="2"/>
        <v>0</v>
      </c>
      <c r="AT32" s="161">
        <f t="shared" si="2"/>
        <v>0</v>
      </c>
      <c r="AU32" s="161">
        <f t="shared" si="2"/>
        <v>0</v>
      </c>
      <c r="AV32" s="161">
        <f t="shared" si="2"/>
        <v>0</v>
      </c>
      <c r="AW32" s="161">
        <f t="shared" si="2"/>
        <v>0</v>
      </c>
      <c r="AX32" s="161">
        <f t="shared" si="2"/>
        <v>0</v>
      </c>
      <c r="AY32" s="161">
        <f t="shared" si="2"/>
        <v>0</v>
      </c>
      <c r="AZ32" s="161">
        <f t="shared" si="2"/>
        <v>0</v>
      </c>
      <c r="BA32" s="161">
        <f t="shared" si="2"/>
        <v>0</v>
      </c>
      <c r="BB32" s="161">
        <f t="shared" si="2"/>
        <v>0</v>
      </c>
      <c r="BC32" s="161">
        <f t="shared" si="2"/>
        <v>0</v>
      </c>
      <c r="BD32" s="161">
        <f t="shared" si="2"/>
        <v>0</v>
      </c>
      <c r="BE32" s="161">
        <f t="shared" si="2"/>
        <v>0</v>
      </c>
      <c r="BF32" s="161">
        <f t="shared" si="2"/>
        <v>0</v>
      </c>
      <c r="BG32" s="161">
        <f t="shared" si="2"/>
        <v>0</v>
      </c>
      <c r="BH32" s="161">
        <f t="shared" si="2"/>
        <v>0</v>
      </c>
      <c r="BI32" s="161">
        <f t="shared" si="2"/>
        <v>0</v>
      </c>
      <c r="BJ32" s="161">
        <f t="shared" si="2"/>
        <v>0</v>
      </c>
      <c r="BK32" s="161">
        <f t="shared" si="2"/>
        <v>0</v>
      </c>
      <c r="BL32" s="161">
        <f t="shared" si="2"/>
        <v>0</v>
      </c>
      <c r="BM32" s="161">
        <f t="shared" si="2"/>
        <v>0</v>
      </c>
      <c r="BN32" s="173">
        <f>SUM(BN12:BN31)</f>
        <v>0</v>
      </c>
    </row>
    <row r="33" spans="2:39" x14ac:dyDescent="0.45">
      <c r="Y33" s="387"/>
      <c r="Z33" s="387"/>
      <c r="AA33" s="387"/>
    </row>
    <row r="34" spans="2:39" x14ac:dyDescent="0.45">
      <c r="Y34" s="387"/>
      <c r="Z34" s="387"/>
      <c r="AA34" s="387"/>
    </row>
    <row r="35" spans="2:39" ht="23" x14ac:dyDescent="0.5">
      <c r="B35" s="39" t="s">
        <v>403</v>
      </c>
      <c r="C35" s="39"/>
      <c r="D35" s="39"/>
      <c r="E35" s="18"/>
      <c r="F35" s="18"/>
      <c r="G35" s="309"/>
      <c r="H35" s="309"/>
      <c r="I35" s="309"/>
      <c r="J35" s="309"/>
      <c r="Y35" s="387"/>
      <c r="Z35" s="387"/>
      <c r="AA35" s="387"/>
      <c r="AE35" s="39" t="s">
        <v>403</v>
      </c>
      <c r="AF35" s="39"/>
      <c r="AG35" s="39"/>
      <c r="AJ35" s="309"/>
      <c r="AK35" s="309"/>
      <c r="AL35" s="309"/>
      <c r="AM35" s="309"/>
    </row>
    <row r="36" spans="2:39" x14ac:dyDescent="0.45">
      <c r="Y36" s="387"/>
      <c r="Z36" s="387"/>
      <c r="AA36" s="387"/>
    </row>
    <row r="37" spans="2:39" x14ac:dyDescent="0.45">
      <c r="Y37" s="387"/>
      <c r="Z37" s="387"/>
      <c r="AA37" s="387"/>
    </row>
    <row r="38" spans="2:39" x14ac:dyDescent="0.45">
      <c r="Y38" s="387"/>
      <c r="Z38" s="387"/>
      <c r="AA38" s="387"/>
    </row>
    <row r="39" spans="2:39" x14ac:dyDescent="0.45">
      <c r="Y39" s="387"/>
      <c r="Z39" s="387"/>
      <c r="AA39" s="387"/>
    </row>
    <row r="40" spans="2:39" x14ac:dyDescent="0.45">
      <c r="Y40" s="387"/>
      <c r="Z40" s="387"/>
      <c r="AA40" s="387"/>
    </row>
    <row r="41" spans="2:39" x14ac:dyDescent="0.45">
      <c r="Y41" s="387"/>
      <c r="Z41" s="387"/>
      <c r="AA41" s="387"/>
    </row>
    <row r="43" spans="2:39" x14ac:dyDescent="0.45">
      <c r="Y43" s="388"/>
      <c r="Z43" s="388"/>
      <c r="AA43" s="388"/>
    </row>
    <row r="46" spans="2:39" x14ac:dyDescent="0.45">
      <c r="Y46" s="9"/>
      <c r="Z46" s="14"/>
      <c r="AA46" s="14"/>
    </row>
  </sheetData>
  <sheetProtection insertRows="0"/>
  <protectedRanges>
    <protectedRange sqref="AA46 Y33:AA41 H3:J3 AD3:AE3 AF6:AG6 B3:C3 D6:J6 E15:X15 AH15:BM15 AB15:AC15 AC17 A29:A30 AC29:AC30 A32 AC32" name="Диапазон1"/>
    <protectedRange sqref="AG15" name="Диапазон1_1"/>
    <protectedRange sqref="AH12:BM12 H12:W12 AB12:AC12 A12 AC24:AC28 AC31" name="Диапазон1_16"/>
    <protectedRange sqref="AD12:AG12 AD13:AF31" name="Диапазон1_1_4"/>
    <protectedRange sqref="AB24:AB28 E24:X28 AH24:BM28" name="Диапазон1_2_3_2"/>
    <protectedRange sqref="AG24:AG28" name="Диапазон1_1_7"/>
    <protectedRange sqref="E29:X31 AB29:AB31" name="Диапазон1_7_1"/>
    <protectedRange sqref="AH29:BM31" name="Диапазон1_8_1"/>
    <protectedRange sqref="AB17 E17:X17" name="Диапазон1_2_3_1_1_1"/>
    <protectedRange sqref="AH17:BM17" name="Диапазон1_2_3_1_2_1"/>
    <protectedRange sqref="E20:X20 AH20:BM20 AH22:BM23 E23:X23 AB20:AC20 AB22:AC23 E22:H22 K22:W22" name="Диапазон1_2"/>
    <protectedRange sqref="AG22:AG23" name="Диапазон1_1_9"/>
    <protectedRange sqref="AC13 A13 A15 A17 A19 A21 A23 A25:A28 A31" name="Диапазон1_3"/>
    <protectedRange sqref="AB13 E13 H13:X13" name="Диапазон1_2_1"/>
    <protectedRange sqref="AH13:BM13" name="Диапазон1_3_2"/>
    <protectedRange sqref="AC18:AC19" name="Диапазон1_6"/>
    <protectedRange sqref="E18:X19 AB18:AB19 AH18:BM19" name="Диапазон1_5_2"/>
    <protectedRange sqref="AG18:AG19" name="Диапазон1_1_12"/>
    <protectedRange sqref="AC21" name="Диапазон1_4"/>
    <protectedRange sqref="AB21 E21:I21 M21:X21" name="Диапазон1_9_1"/>
    <protectedRange sqref="AH21:BL21" name="Диапазон1_10_1"/>
    <protectedRange sqref="E16:I16 AH16:BM16 AB16:AC16 M16:X16" name="Диапазон1_11"/>
    <protectedRange sqref="AG16" name="Диапазон1_1_2"/>
    <protectedRange sqref="A14 AB14:AC14 AH14:BM14 E14:X14 A16 A18 A20 A22 A24" name="Диапазон1_5"/>
    <protectedRange sqref="I22:J22" name="Диапазон1_7"/>
    <protectedRange sqref="X22" name="Диапазон1_8"/>
    <protectedRange sqref="J16:L16" name="Диапазон1_9"/>
    <protectedRange sqref="F13:G13" name="Диапазон1_2_2"/>
    <protectedRange sqref="J21:L21" name="Диапазон1_9_2"/>
    <protectedRange sqref="E12:G12" name="Диапазон1_10"/>
    <protectedRange sqref="X12" name="Диапазон1_12"/>
  </protectedRanges>
  <mergeCells count="151">
    <mergeCell ref="A1:T1"/>
    <mergeCell ref="X1:BE1"/>
    <mergeCell ref="C3:P3"/>
    <mergeCell ref="R3:T3"/>
    <mergeCell ref="A5:P5"/>
    <mergeCell ref="A8:A10"/>
    <mergeCell ref="B8:D10"/>
    <mergeCell ref="E8:E10"/>
    <mergeCell ref="F8:G8"/>
    <mergeCell ref="H8:J8"/>
    <mergeCell ref="S8:T8"/>
    <mergeCell ref="U8:W8"/>
    <mergeCell ref="X8:Z8"/>
    <mergeCell ref="AB8:AB10"/>
    <mergeCell ref="U9:U10"/>
    <mergeCell ref="V9:V10"/>
    <mergeCell ref="W9:W10"/>
    <mergeCell ref="X9:X10"/>
    <mergeCell ref="K8:K10"/>
    <mergeCell ref="L8:L10"/>
    <mergeCell ref="M8:M10"/>
    <mergeCell ref="N8:N10"/>
    <mergeCell ref="O8:O10"/>
    <mergeCell ref="P8:P10"/>
    <mergeCell ref="AU8:AX8"/>
    <mergeCell ref="AY8:AZ8"/>
    <mergeCell ref="AP9:AP10"/>
    <mergeCell ref="AQ9:AQ10"/>
    <mergeCell ref="AU9:AU10"/>
    <mergeCell ref="AV9:AV10"/>
    <mergeCell ref="AC8:AC10"/>
    <mergeCell ref="AD8:AF10"/>
    <mergeCell ref="AG8:AI8"/>
    <mergeCell ref="AJ8:AJ10"/>
    <mergeCell ref="AK8:AL8"/>
    <mergeCell ref="AM8:AO8"/>
    <mergeCell ref="AL9:AL10"/>
    <mergeCell ref="AM9:AM10"/>
    <mergeCell ref="AN9:AN10"/>
    <mergeCell ref="AO9:AO10"/>
    <mergeCell ref="BL8:BL10"/>
    <mergeCell ref="BM8:BM10"/>
    <mergeCell ref="BN8:BO10"/>
    <mergeCell ref="F9:F10"/>
    <mergeCell ref="G9:G10"/>
    <mergeCell ref="H9:H10"/>
    <mergeCell ref="I9:I10"/>
    <mergeCell ref="J9:J10"/>
    <mergeCell ref="S9:S10"/>
    <mergeCell ref="T9:T10"/>
    <mergeCell ref="BA8:BA10"/>
    <mergeCell ref="BB8:BB10"/>
    <mergeCell ref="BC8:BE8"/>
    <mergeCell ref="BF8:BG8"/>
    <mergeCell ref="BH8:BJ8"/>
    <mergeCell ref="BK8:BK10"/>
    <mergeCell ref="BE9:BE10"/>
    <mergeCell ref="BF9:BF10"/>
    <mergeCell ref="BG9:BG10"/>
    <mergeCell ref="BH9:BH10"/>
    <mergeCell ref="AP8:AQ8"/>
    <mergeCell ref="AR8:AR10"/>
    <mergeCell ref="AS8:AS10"/>
    <mergeCell ref="AT8:AT10"/>
    <mergeCell ref="BI9:BI10"/>
    <mergeCell ref="BJ9:BJ10"/>
    <mergeCell ref="B11:D11"/>
    <mergeCell ref="E11:G11"/>
    <mergeCell ref="H11:J11"/>
    <mergeCell ref="S11:T11"/>
    <mergeCell ref="U11:W11"/>
    <mergeCell ref="X11:AA11"/>
    <mergeCell ref="AD11:AF11"/>
    <mergeCell ref="AG11:AI11"/>
    <mergeCell ref="AW9:AW10"/>
    <mergeCell ref="AX9:AX10"/>
    <mergeCell ref="AY9:AY10"/>
    <mergeCell ref="AZ9:AZ10"/>
    <mergeCell ref="BC9:BC10"/>
    <mergeCell ref="BD9:BD10"/>
    <mergeCell ref="Y9:Y10"/>
    <mergeCell ref="Z9:Z10"/>
    <mergeCell ref="AG9:AG10"/>
    <mergeCell ref="AH9:AH10"/>
    <mergeCell ref="AI9:AI10"/>
    <mergeCell ref="AK9:AK10"/>
    <mergeCell ref="Q8:Q10"/>
    <mergeCell ref="R8:R10"/>
    <mergeCell ref="B16:D16"/>
    <mergeCell ref="AD16:AF16"/>
    <mergeCell ref="B17:D17"/>
    <mergeCell ref="AD17:AF17"/>
    <mergeCell ref="BF11:BG11"/>
    <mergeCell ref="BH11:BJ11"/>
    <mergeCell ref="BO11:BS11"/>
    <mergeCell ref="B12:D12"/>
    <mergeCell ref="AD12:AF12"/>
    <mergeCell ref="AK11:AL11"/>
    <mergeCell ref="AM11:AO11"/>
    <mergeCell ref="AP11:AQ11"/>
    <mergeCell ref="AU11:AX11"/>
    <mergeCell ref="AY11:AZ11"/>
    <mergeCell ref="BC11:BE11"/>
    <mergeCell ref="B15:D15"/>
    <mergeCell ref="B13:D13"/>
    <mergeCell ref="AD13:AF13"/>
    <mergeCell ref="B14:D14"/>
    <mergeCell ref="AD14:AF14"/>
    <mergeCell ref="AD15:AF15"/>
    <mergeCell ref="Y41:AA41"/>
    <mergeCell ref="Y43:AA43"/>
    <mergeCell ref="B29:D29"/>
    <mergeCell ref="Y33:AA33"/>
    <mergeCell ref="Y34:AA34"/>
    <mergeCell ref="AJ35:AM35"/>
    <mergeCell ref="Y35:AA35"/>
    <mergeCell ref="Y36:AA36"/>
    <mergeCell ref="Y37:AA37"/>
    <mergeCell ref="B32:D32"/>
    <mergeCell ref="AD32:AF32"/>
    <mergeCell ref="AD29:AF29"/>
    <mergeCell ref="G35:J35"/>
    <mergeCell ref="Y38:AA38"/>
    <mergeCell ref="Y39:AA39"/>
    <mergeCell ref="Y40:AA40"/>
    <mergeCell ref="B31:D31"/>
    <mergeCell ref="AD31:AF31"/>
    <mergeCell ref="B22:D22"/>
    <mergeCell ref="AD22:AF22"/>
    <mergeCell ref="B23:D23"/>
    <mergeCell ref="AD23:AF23"/>
    <mergeCell ref="B24:D24"/>
    <mergeCell ref="AD24:AF24"/>
    <mergeCell ref="B18:D18"/>
    <mergeCell ref="AD18:AF18"/>
    <mergeCell ref="B20:D20"/>
    <mergeCell ref="AD20:AF20"/>
    <mergeCell ref="B21:D21"/>
    <mergeCell ref="AD21:AF21"/>
    <mergeCell ref="B19:D19"/>
    <mergeCell ref="AD19:AF19"/>
    <mergeCell ref="B26:D26"/>
    <mergeCell ref="B27:D27"/>
    <mergeCell ref="B28:D28"/>
    <mergeCell ref="B30:D30"/>
    <mergeCell ref="AD26:AF26"/>
    <mergeCell ref="AD27:AF27"/>
    <mergeCell ref="AD28:AF28"/>
    <mergeCell ref="AD30:AF30"/>
    <mergeCell ref="B25:D25"/>
    <mergeCell ref="AD25:AF25"/>
  </mergeCells>
  <hyperlinks>
    <hyperlink ref="B12:D12" location="'Загальне навантаження'!B15" display="='Загальне навантаження'!B15" xr:uid="{00000000-0004-0000-0300-000000000000}"/>
    <hyperlink ref="B13:D13" location="'Загальне навантаження'!B15" display="='Загальне навантаження'!B15" xr:uid="{00000000-0004-0000-0300-000001000000}"/>
    <hyperlink ref="B14:D14" location="'Загальне навантаження'!B15" display="='Загальне навантаження'!B15" xr:uid="{00000000-0004-0000-0300-000002000000}"/>
    <hyperlink ref="B16:D16" location="'Загальне навантаження'!B15" display="='Загальне навантаження'!B15" xr:uid="{00000000-0004-0000-0300-000003000000}"/>
    <hyperlink ref="B15:D15" location="'Загальне навантаження'!B15" display="='Загальне навантаження'!B15" xr:uid="{00000000-0004-0000-0300-000004000000}"/>
    <hyperlink ref="B17:D17" location="'Загальне навантаження'!B15" display="='Загальне навантаження'!B15" xr:uid="{00000000-0004-0000-0300-000005000000}"/>
    <hyperlink ref="B18:D18" location="'Загальне навантаження'!B15" display="='Загальне навантаження'!B15" xr:uid="{00000000-0004-0000-0300-000006000000}"/>
    <hyperlink ref="B19:D19" location="'Загальне навантаження'!B15" display="='Загальне навантаження'!B15" xr:uid="{00000000-0004-0000-0300-000007000000}"/>
    <hyperlink ref="B20:D20" location="'Загальне навантаження'!B15" display="='Загальне навантаження'!B15" xr:uid="{00000000-0004-0000-0300-000008000000}"/>
    <hyperlink ref="B21:D21" location="'Загальне навантаження'!B15" display="='Загальне навантаження'!B15" xr:uid="{00000000-0004-0000-0300-000009000000}"/>
    <hyperlink ref="B22:D22" location="'Загальне навантаження'!B15" display="='Загальне навантаження'!B15" xr:uid="{00000000-0004-0000-0300-00000A000000}"/>
    <hyperlink ref="B23:D23" location="'Загальне навантаження'!B15" display="='Загальне навантаження'!B15" xr:uid="{00000000-0004-0000-0300-00000B000000}"/>
    <hyperlink ref="B24:D24" location="'Загальне навантаження'!B15" display="='Загальне навантаження'!B15" xr:uid="{00000000-0004-0000-0300-00000C000000}"/>
    <hyperlink ref="B25:D25" location="'Загальне навантаження'!B15" display="='Загальне навантаження'!B15" xr:uid="{00000000-0004-0000-0300-00000D000000}"/>
    <hyperlink ref="B26:D26" location="'Загальне навантаження'!B15" display="='Загальне навантаження'!B15" xr:uid="{00000000-0004-0000-0300-00000E000000}"/>
    <hyperlink ref="B27:D27" location="'Загальне навантаження'!B15" display="='Загальне навантаження'!B15" xr:uid="{00000000-0004-0000-0300-00000F000000}"/>
    <hyperlink ref="B28:D28" location="'Загальне навантаження'!B15" display="='Загальне навантаження'!B15" xr:uid="{00000000-0004-0000-0300-000010000000}"/>
    <hyperlink ref="B29:D29" location="'Загальне навантаження'!B15" display="='Загальне навантаження'!B15" xr:uid="{00000000-0004-0000-0300-000011000000}"/>
    <hyperlink ref="B30:D30" location="'Загальне навантаження'!B15" display="='Загальне навантаження'!B15" xr:uid="{00000000-0004-0000-0300-000012000000}"/>
    <hyperlink ref="B31:D31" location="'Загальне навантаження'!B15" display="='Загальне навантаження'!B15" xr:uid="{00000000-0004-0000-0300-000013000000}"/>
    <hyperlink ref="AD12:AF12" location="'Загальне навантаження'!B15" display="='Загальне навантаження'!B15" xr:uid="{00000000-0004-0000-0300-000014000000}"/>
    <hyperlink ref="AD13:AF14" location="'Загальне навантаження'!B15" display="='Загальне навантаження'!B15" xr:uid="{00000000-0004-0000-0300-000015000000}"/>
    <hyperlink ref="AD15:AF15" location="'Загальне навантаження'!B15" display="='Загальне навантаження'!B15" xr:uid="{00000000-0004-0000-0300-000016000000}"/>
    <hyperlink ref="AD16:AF16" location="'Загальне навантаження'!B15" display="='Загальне навантаження'!B15" xr:uid="{00000000-0004-0000-0300-000017000000}"/>
    <hyperlink ref="AD17:AF17" location="'Загальне навантаження'!B15" display="='Загальне навантаження'!B15" xr:uid="{00000000-0004-0000-0300-000018000000}"/>
    <hyperlink ref="AD18:AF18" location="'Загальне навантаження'!B15" display="='Загальне навантаження'!B15" xr:uid="{00000000-0004-0000-0300-000019000000}"/>
    <hyperlink ref="AD19:AF19" location="'Загальне навантаження'!B15" display="='Загальне навантаження'!B15" xr:uid="{00000000-0004-0000-0300-00001A000000}"/>
    <hyperlink ref="AD20:AF20" location="'Загальне навантаження'!B15" display="='Загальне навантаження'!B15" xr:uid="{00000000-0004-0000-0300-00001B000000}"/>
    <hyperlink ref="AD21:AF21" location="'Загальне навантаження'!B15" display="='Загальне навантаження'!B15" xr:uid="{00000000-0004-0000-0300-00001C000000}"/>
    <hyperlink ref="AD22:AF23" location="'Загальне навантаження'!B15" display="='Загальне навантаження'!B15" xr:uid="{00000000-0004-0000-0300-00001D000000}"/>
    <hyperlink ref="AD24:AF24" location="'Загальне навантаження'!B15" display="='Загальне навантаження'!B15" xr:uid="{00000000-0004-0000-0300-00001E000000}"/>
    <hyperlink ref="AD25:AF25" location="'Загальне навантаження'!B15" display="='Загальне навантаження'!B15" xr:uid="{00000000-0004-0000-0300-00001F000000}"/>
    <hyperlink ref="AD26:AF26" location="'Загальне навантаження'!B15" display="='Загальне навантаження'!B15" xr:uid="{00000000-0004-0000-0300-000020000000}"/>
    <hyperlink ref="AD27:AF27" location="'Загальне навантаження'!B15" display="='Загальне навантаження'!B15" xr:uid="{00000000-0004-0000-0300-000021000000}"/>
    <hyperlink ref="AD28:AF28" location="'Загальне навантаження'!B15" display="='Загальне навантаження'!B15" xr:uid="{00000000-0004-0000-0300-000022000000}"/>
    <hyperlink ref="AD29:AF29" location="'Загальне навантаження'!B15" display="='Загальне навантаження'!B15" xr:uid="{00000000-0004-0000-0300-000023000000}"/>
    <hyperlink ref="AD30:AF30" location="'Загальне навантаження'!B15" display="='Загальне навантаження'!B15" xr:uid="{00000000-0004-0000-0300-000024000000}"/>
    <hyperlink ref="AD31:AF31" location="'Загальне навантаження'!B15" display="='Загальне навантаження'!B15" xr:uid="{00000000-0004-0000-0300-000025000000}"/>
  </hyperlinks>
  <pageMargins left="0.70866141732283472" right="0.70866141732283472" top="0.74803149606299213" bottom="0.74803149606299213" header="0.31496062992125984" footer="0.31496062992125984"/>
  <pageSetup paperSize="9" scale="25" fitToWidth="0" orientation="landscape" horizontalDpi="4294967293" verticalDpi="300" r:id="rId1"/>
  <headerFooter alignWithMargins="0"/>
  <colBreaks count="1" manualBreakCount="1">
    <brk id="28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AMJ59"/>
  <sheetViews>
    <sheetView topLeftCell="B1" zoomScale="40" zoomScaleNormal="40" zoomScaleSheetLayoutView="65" workbookViewId="0">
      <selection activeCell="B4" sqref="B4:H4"/>
    </sheetView>
  </sheetViews>
  <sheetFormatPr defaultColWidth="9.08984375" defaultRowHeight="18" x14ac:dyDescent="0.4"/>
  <cols>
    <col min="1" max="1" width="5.36328125" style="6" customWidth="1"/>
    <col min="2" max="2" width="32.81640625" style="6" customWidth="1"/>
    <col min="3" max="18" width="13.6328125" style="6" customWidth="1"/>
    <col min="19" max="19" width="19.08984375" style="6" customWidth="1"/>
    <col min="20" max="20" width="8.6328125" style="6" customWidth="1"/>
    <col min="21" max="31" width="7.6328125" style="6" customWidth="1"/>
    <col min="32" max="32" width="28" style="6" customWidth="1"/>
    <col min="33" max="35" width="6.6328125" style="6" customWidth="1"/>
    <col min="36" max="37" width="7.81640625" style="6" customWidth="1"/>
    <col min="38" max="38" width="8" style="6" customWidth="1"/>
    <col min="39" max="39" width="6.6328125" style="6" hidden="1" customWidth="1"/>
    <col min="40" max="40" width="15" style="6" customWidth="1"/>
    <col min="41" max="46" width="6.36328125" style="9" customWidth="1"/>
    <col min="47" max="47" width="12.81640625" style="9" customWidth="1"/>
    <col min="48" max="48" width="10.08984375" style="9" customWidth="1"/>
    <col min="49" max="49" width="9.81640625" style="9" customWidth="1"/>
    <col min="50" max="50" width="10.36328125" style="9" customWidth="1"/>
    <col min="51" max="51" width="10.08984375" style="9" customWidth="1"/>
    <col min="52" max="52" width="9.81640625" style="9" customWidth="1"/>
    <col min="53" max="53" width="10.6328125" style="9" customWidth="1"/>
    <col min="54" max="54" width="9.36328125" style="9" customWidth="1"/>
    <col min="55" max="56" width="9.6328125" style="9" customWidth="1"/>
    <col min="57" max="59" width="8.36328125" style="9" customWidth="1"/>
    <col min="60" max="60" width="11.81640625" style="9" customWidth="1"/>
    <col min="61" max="62" width="12.6328125" style="9" customWidth="1"/>
    <col min="63" max="63" width="11.36328125" style="9" customWidth="1"/>
    <col min="64" max="64" width="5.36328125" style="9" customWidth="1"/>
    <col min="65" max="69" width="6.36328125" style="9" customWidth="1"/>
    <col min="70" max="70" width="7.6328125" style="6" customWidth="1"/>
    <col min="71" max="71" width="28" style="6" customWidth="1"/>
    <col min="72" max="75" width="12.6328125" style="6" customWidth="1"/>
    <col min="76" max="85" width="10.6328125" style="6" customWidth="1"/>
    <col min="86" max="86" width="7.36328125" style="6" customWidth="1"/>
    <col min="87" max="91" width="7.6328125" style="6" customWidth="1"/>
    <col min="92" max="99" width="10.6328125" style="6" customWidth="1"/>
    <col min="100" max="101" width="14.08984375" style="6" customWidth="1"/>
    <col min="102" max="102" width="11.6328125" style="6" customWidth="1"/>
    <col min="103" max="16384" width="9.08984375" style="6"/>
  </cols>
  <sheetData>
    <row r="1" spans="1:102" ht="15.5" x14ac:dyDescent="0.35">
      <c r="A1" s="442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442"/>
      <c r="AJ1" s="442"/>
      <c r="AK1" s="442"/>
      <c r="AL1" s="442"/>
      <c r="AM1" s="442"/>
      <c r="AN1" s="442"/>
      <c r="AO1" s="442"/>
      <c r="AP1" s="442"/>
      <c r="AQ1" s="442"/>
      <c r="AR1" s="442"/>
      <c r="AS1" s="442"/>
      <c r="AT1" s="442"/>
      <c r="AU1" s="442"/>
      <c r="AV1" s="442"/>
      <c r="AW1" s="442"/>
      <c r="AX1" s="442"/>
      <c r="AY1" s="442"/>
      <c r="AZ1" s="442"/>
      <c r="BA1" s="442"/>
      <c r="BB1" s="442"/>
      <c r="BC1" s="442"/>
      <c r="BD1" s="442"/>
      <c r="BE1" s="442"/>
      <c r="BF1" s="442"/>
      <c r="BG1" s="442"/>
      <c r="BH1" s="442"/>
      <c r="BI1" s="442"/>
      <c r="BJ1" s="442"/>
      <c r="BK1" s="442"/>
      <c r="BL1" s="442"/>
      <c r="BM1" s="442"/>
      <c r="BN1" s="442"/>
      <c r="BO1" s="442"/>
      <c r="BP1" s="442"/>
      <c r="BQ1" s="442"/>
      <c r="BR1" s="442"/>
      <c r="BS1" s="442"/>
      <c r="BT1" s="442"/>
      <c r="BU1" s="442"/>
      <c r="BV1" s="442"/>
      <c r="BW1" s="442"/>
      <c r="BX1" s="442"/>
      <c r="BY1" s="442"/>
      <c r="BZ1" s="442"/>
      <c r="CA1" s="442"/>
      <c r="CB1" s="442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</row>
    <row r="2" spans="1:102" customFormat="1" ht="23" x14ac:dyDescent="0.5">
      <c r="B2" s="21" t="s">
        <v>170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7"/>
      <c r="Q2" s="17"/>
      <c r="R2" s="17"/>
      <c r="S2" s="17"/>
      <c r="T2" s="18"/>
      <c r="U2" s="18"/>
      <c r="V2" s="18"/>
      <c r="W2" s="18"/>
      <c r="X2" s="18"/>
      <c r="Y2" s="18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</row>
    <row r="3" spans="1:102" customFormat="1" ht="23" x14ac:dyDescent="0.5">
      <c r="B3" s="18"/>
      <c r="C3" s="18"/>
      <c r="D3" s="18"/>
      <c r="E3" s="19"/>
      <c r="F3" s="18"/>
      <c r="G3" s="18"/>
      <c r="H3" s="18"/>
      <c r="I3" s="18"/>
      <c r="J3" s="18"/>
      <c r="K3" s="17"/>
      <c r="L3" s="17"/>
      <c r="M3" s="18"/>
      <c r="N3" s="18"/>
      <c r="O3" s="18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</row>
    <row r="4" spans="1:102" customFormat="1" ht="59.25" customHeight="1" x14ac:dyDescent="0.55000000000000004">
      <c r="B4" s="307" t="s">
        <v>453</v>
      </c>
      <c r="C4" s="307"/>
      <c r="D4" s="307"/>
      <c r="E4" s="307"/>
      <c r="F4" s="307"/>
      <c r="G4" s="307"/>
      <c r="H4" s="307"/>
      <c r="I4" s="50"/>
      <c r="J4" s="50"/>
      <c r="K4" s="50"/>
      <c r="L4" s="50"/>
      <c r="M4" s="70"/>
      <c r="N4" s="70"/>
      <c r="O4" s="447" t="s">
        <v>19</v>
      </c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7"/>
      <c r="AA4" s="447"/>
      <c r="AB4" s="447"/>
      <c r="AC4" s="6"/>
      <c r="AD4" s="65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</row>
    <row r="5" spans="1:102" customFormat="1" x14ac:dyDescent="0.4">
      <c r="B5" s="308"/>
      <c r="C5" s="308"/>
      <c r="D5" s="308"/>
      <c r="E5" s="308"/>
      <c r="F5" s="308"/>
      <c r="G5" s="308"/>
      <c r="H5" s="308"/>
      <c r="I5" s="9"/>
      <c r="J5" s="23"/>
      <c r="K5" s="23"/>
      <c r="L5" s="23"/>
      <c r="M5" s="23"/>
      <c r="N5" s="23"/>
      <c r="O5" s="23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65"/>
      <c r="AB5" s="65"/>
      <c r="AC5" s="65"/>
      <c r="AD5" s="65"/>
      <c r="AM5" s="383"/>
      <c r="AN5" s="383"/>
      <c r="AO5" s="383"/>
      <c r="AP5" s="383"/>
      <c r="AQ5" s="383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</row>
    <row r="6" spans="1:102" customFormat="1" ht="22.5" x14ac:dyDescent="0.45">
      <c r="B6" s="377" t="s">
        <v>92</v>
      </c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54"/>
      <c r="N6" s="54"/>
      <c r="O6" s="5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65"/>
      <c r="AB6" s="65"/>
      <c r="AC6" s="65"/>
      <c r="AD6" s="65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</row>
    <row r="7" spans="1:102" customFormat="1" x14ac:dyDescent="0.4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1"/>
      <c r="Q7" s="20"/>
      <c r="R7" s="1"/>
      <c r="S7" s="1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</row>
    <row r="8" spans="1:102" customFormat="1" ht="24.75" customHeight="1" x14ac:dyDescent="0.4">
      <c r="B8" s="368" t="s">
        <v>408</v>
      </c>
      <c r="C8" s="368"/>
      <c r="D8" s="368"/>
      <c r="E8" s="368"/>
      <c r="F8" s="368"/>
      <c r="G8" s="368"/>
      <c r="H8" s="368"/>
      <c r="I8" s="52"/>
      <c r="J8" s="52"/>
      <c r="K8" s="52"/>
      <c r="L8" s="52"/>
      <c r="M8" s="52"/>
      <c r="N8" s="52"/>
      <c r="O8" s="52"/>
      <c r="P8" s="1"/>
      <c r="Q8" s="20"/>
      <c r="R8" s="1"/>
      <c r="S8" s="1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N8" s="383"/>
      <c r="AO8" s="383"/>
      <c r="AP8" s="383"/>
      <c r="AQ8" s="383"/>
      <c r="AR8" s="383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102" x14ac:dyDescent="0.4">
      <c r="B9" s="7"/>
      <c r="C9" s="7"/>
      <c r="D9" s="7"/>
      <c r="E9" s="7"/>
      <c r="F9" s="5"/>
      <c r="G9" s="7"/>
      <c r="H9" s="7"/>
      <c r="I9" s="7"/>
      <c r="J9" s="7"/>
      <c r="K9" s="7"/>
      <c r="L9" s="7"/>
      <c r="M9" s="7"/>
      <c r="N9" s="7"/>
      <c r="O9" s="7"/>
      <c r="BY9" s="34"/>
      <c r="BZ9" s="34"/>
      <c r="CA9" s="34"/>
    </row>
    <row r="10" spans="1:102" ht="17.5" x14ac:dyDescent="0.3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</row>
    <row r="11" spans="1:102" ht="324.75" customHeight="1" x14ac:dyDescent="0.35">
      <c r="A11" s="446" t="s">
        <v>125</v>
      </c>
      <c r="B11" s="446" t="s">
        <v>147</v>
      </c>
      <c r="C11" s="332" t="s">
        <v>0</v>
      </c>
      <c r="D11" s="332" t="s">
        <v>22</v>
      </c>
      <c r="E11" s="332" t="s">
        <v>171</v>
      </c>
      <c r="F11" s="335" t="s">
        <v>175</v>
      </c>
      <c r="G11" s="351"/>
      <c r="H11" s="351"/>
      <c r="I11" s="336"/>
      <c r="J11" s="335" t="s">
        <v>176</v>
      </c>
      <c r="K11" s="351"/>
      <c r="L11" s="336"/>
      <c r="M11" s="335" t="s">
        <v>61</v>
      </c>
      <c r="N11" s="351"/>
      <c r="O11" s="336"/>
      <c r="P11" s="335" t="s">
        <v>173</v>
      </c>
      <c r="Q11" s="351"/>
      <c r="R11" s="336"/>
      <c r="S11" s="332" t="s">
        <v>370</v>
      </c>
      <c r="T11" s="332" t="s">
        <v>179</v>
      </c>
      <c r="U11" s="335" t="s">
        <v>75</v>
      </c>
      <c r="V11" s="351"/>
      <c r="W11" s="351"/>
      <c r="X11" s="351"/>
      <c r="Y11" s="336"/>
      <c r="Z11" s="335" t="s">
        <v>80</v>
      </c>
      <c r="AA11" s="351"/>
      <c r="AB11" s="351"/>
      <c r="AC11" s="351"/>
      <c r="AD11" s="336"/>
      <c r="AE11" s="448" t="s">
        <v>125</v>
      </c>
      <c r="AF11" s="448" t="s">
        <v>147</v>
      </c>
      <c r="AG11" s="335" t="s">
        <v>181</v>
      </c>
      <c r="AH11" s="351"/>
      <c r="AI11" s="336"/>
      <c r="AJ11" s="335" t="s">
        <v>82</v>
      </c>
      <c r="AK11" s="351"/>
      <c r="AL11" s="351"/>
      <c r="AM11" s="40"/>
      <c r="AN11" s="332" t="s">
        <v>364</v>
      </c>
      <c r="AO11" s="335" t="s">
        <v>327</v>
      </c>
      <c r="AP11" s="351"/>
      <c r="AQ11" s="336"/>
      <c r="AR11" s="335" t="s">
        <v>184</v>
      </c>
      <c r="AS11" s="351"/>
      <c r="AT11" s="336"/>
      <c r="AU11" s="332" t="s">
        <v>328</v>
      </c>
      <c r="AV11" s="332" t="s">
        <v>62</v>
      </c>
      <c r="AW11" s="332" t="s">
        <v>365</v>
      </c>
      <c r="AX11" s="332" t="s">
        <v>329</v>
      </c>
      <c r="AY11" s="332" t="s">
        <v>87</v>
      </c>
      <c r="AZ11" s="332" t="s">
        <v>185</v>
      </c>
      <c r="BA11" s="332" t="s">
        <v>88</v>
      </c>
      <c r="BB11" s="332" t="s">
        <v>89</v>
      </c>
      <c r="BC11" s="452" t="s">
        <v>90</v>
      </c>
      <c r="BD11" s="453"/>
      <c r="BE11" s="335" t="s">
        <v>94</v>
      </c>
      <c r="BF11" s="351"/>
      <c r="BG11" s="336"/>
      <c r="BH11" s="332" t="s">
        <v>186</v>
      </c>
      <c r="BI11" s="335" t="s">
        <v>95</v>
      </c>
      <c r="BJ11" s="351"/>
      <c r="BK11" s="336"/>
      <c r="BL11" s="332" t="s">
        <v>187</v>
      </c>
      <c r="BM11" s="332" t="s">
        <v>63</v>
      </c>
      <c r="BN11" s="332" t="s">
        <v>23</v>
      </c>
      <c r="BO11" s="332" t="s">
        <v>96</v>
      </c>
      <c r="BP11" s="332" t="s">
        <v>188</v>
      </c>
      <c r="BQ11" s="332" t="s">
        <v>97</v>
      </c>
      <c r="BR11" s="448" t="s">
        <v>125</v>
      </c>
      <c r="BS11" s="448" t="s">
        <v>147</v>
      </c>
      <c r="BT11" s="454" t="s">
        <v>331</v>
      </c>
      <c r="BU11" s="454" t="s">
        <v>98</v>
      </c>
      <c r="BV11" s="454" t="s">
        <v>368</v>
      </c>
      <c r="BW11" s="454" t="s">
        <v>369</v>
      </c>
      <c r="BX11" s="452" t="s">
        <v>189</v>
      </c>
      <c r="BY11" s="456"/>
      <c r="BZ11" s="456"/>
      <c r="CA11" s="456"/>
      <c r="CB11" s="453"/>
      <c r="CC11" s="452" t="s">
        <v>24</v>
      </c>
      <c r="CD11" s="456"/>
      <c r="CE11" s="456"/>
      <c r="CF11" s="456"/>
      <c r="CG11" s="453"/>
      <c r="CH11" s="454" t="s">
        <v>25</v>
      </c>
      <c r="CI11" s="452" t="s">
        <v>192</v>
      </c>
      <c r="CJ11" s="456"/>
      <c r="CK11" s="456"/>
      <c r="CL11" s="456"/>
      <c r="CM11" s="453"/>
      <c r="CN11" s="452" t="s">
        <v>332</v>
      </c>
      <c r="CO11" s="456"/>
      <c r="CP11" s="453"/>
      <c r="CQ11" s="452" t="s">
        <v>193</v>
      </c>
      <c r="CR11" s="456"/>
      <c r="CS11" s="453"/>
      <c r="CT11" s="452" t="s">
        <v>194</v>
      </c>
      <c r="CU11" s="453"/>
      <c r="CV11" s="454" t="s">
        <v>333</v>
      </c>
      <c r="CW11" s="454" t="s">
        <v>104</v>
      </c>
      <c r="CX11" s="457" t="s">
        <v>143</v>
      </c>
    </row>
    <row r="12" spans="1:102" ht="409.5" customHeight="1" x14ac:dyDescent="0.35">
      <c r="A12" s="446"/>
      <c r="B12" s="446"/>
      <c r="C12" s="334"/>
      <c r="D12" s="334"/>
      <c r="E12" s="334"/>
      <c r="F12" s="64" t="s">
        <v>26</v>
      </c>
      <c r="G12" s="64" t="s">
        <v>360</v>
      </c>
      <c r="H12" s="64" t="s">
        <v>359</v>
      </c>
      <c r="I12" s="64" t="s">
        <v>27</v>
      </c>
      <c r="J12" s="55" t="s">
        <v>28</v>
      </c>
      <c r="K12" s="55" t="s">
        <v>72</v>
      </c>
      <c r="L12" s="55" t="s">
        <v>29</v>
      </c>
      <c r="M12" s="55" t="s">
        <v>72</v>
      </c>
      <c r="N12" s="55" t="s">
        <v>177</v>
      </c>
      <c r="O12" s="55" t="s">
        <v>178</v>
      </c>
      <c r="P12" s="55" t="s">
        <v>153</v>
      </c>
      <c r="Q12" s="55" t="s">
        <v>73</v>
      </c>
      <c r="R12" s="55" t="s">
        <v>74</v>
      </c>
      <c r="S12" s="334"/>
      <c r="T12" s="334"/>
      <c r="U12" s="55" t="s">
        <v>180</v>
      </c>
      <c r="V12" s="55" t="s">
        <v>74</v>
      </c>
      <c r="W12" s="55" t="s">
        <v>76</v>
      </c>
      <c r="X12" s="55" t="s">
        <v>153</v>
      </c>
      <c r="Y12" s="55" t="s">
        <v>152</v>
      </c>
      <c r="Z12" s="55" t="s">
        <v>28</v>
      </c>
      <c r="AA12" s="55" t="s">
        <v>74</v>
      </c>
      <c r="AB12" s="55" t="s">
        <v>81</v>
      </c>
      <c r="AC12" s="55" t="s">
        <v>153</v>
      </c>
      <c r="AD12" s="55" t="s">
        <v>152</v>
      </c>
      <c r="AE12" s="448"/>
      <c r="AF12" s="448"/>
      <c r="AG12" s="37" t="s">
        <v>153</v>
      </c>
      <c r="AH12" s="37" t="s">
        <v>73</v>
      </c>
      <c r="AI12" s="37" t="s">
        <v>74</v>
      </c>
      <c r="AJ12" s="37" t="s">
        <v>182</v>
      </c>
      <c r="AK12" s="37" t="s">
        <v>183</v>
      </c>
      <c r="AL12" s="37" t="s">
        <v>83</v>
      </c>
      <c r="AM12" s="37" t="s">
        <v>83</v>
      </c>
      <c r="AN12" s="334"/>
      <c r="AO12" s="37" t="s">
        <v>84</v>
      </c>
      <c r="AP12" s="37" t="s">
        <v>85</v>
      </c>
      <c r="AQ12" s="37" t="s">
        <v>86</v>
      </c>
      <c r="AR12" s="37" t="s">
        <v>28</v>
      </c>
      <c r="AS12" s="37" t="s">
        <v>72</v>
      </c>
      <c r="AT12" s="37" t="s">
        <v>57</v>
      </c>
      <c r="AU12" s="334"/>
      <c r="AV12" s="334"/>
      <c r="AW12" s="334"/>
      <c r="AX12" s="334"/>
      <c r="AY12" s="334"/>
      <c r="AZ12" s="334"/>
      <c r="BA12" s="334"/>
      <c r="BB12" s="334"/>
      <c r="BC12" s="37" t="s">
        <v>91</v>
      </c>
      <c r="BD12" s="37" t="s">
        <v>93</v>
      </c>
      <c r="BE12" s="37" t="s">
        <v>30</v>
      </c>
      <c r="BF12" s="37" t="s">
        <v>31</v>
      </c>
      <c r="BG12" s="37" t="s">
        <v>32</v>
      </c>
      <c r="BH12" s="334"/>
      <c r="BI12" s="37" t="s">
        <v>366</v>
      </c>
      <c r="BJ12" s="37" t="s">
        <v>330</v>
      </c>
      <c r="BK12" s="37" t="s">
        <v>367</v>
      </c>
      <c r="BL12" s="334"/>
      <c r="BM12" s="334"/>
      <c r="BN12" s="334"/>
      <c r="BO12" s="334"/>
      <c r="BP12" s="334"/>
      <c r="BQ12" s="334"/>
      <c r="BR12" s="448"/>
      <c r="BS12" s="448"/>
      <c r="BT12" s="455"/>
      <c r="BU12" s="455"/>
      <c r="BV12" s="455"/>
      <c r="BW12" s="455"/>
      <c r="BX12" s="37" t="s">
        <v>33</v>
      </c>
      <c r="BY12" s="38" t="s">
        <v>99</v>
      </c>
      <c r="BZ12" s="37" t="s">
        <v>34</v>
      </c>
      <c r="CA12" s="37" t="s">
        <v>100</v>
      </c>
      <c r="CB12" s="37" t="s">
        <v>190</v>
      </c>
      <c r="CC12" s="37" t="s">
        <v>35</v>
      </c>
      <c r="CD12" s="37" t="s">
        <v>36</v>
      </c>
      <c r="CE12" s="37" t="s">
        <v>191</v>
      </c>
      <c r="CF12" s="37" t="s">
        <v>71</v>
      </c>
      <c r="CG12" s="37" t="s">
        <v>37</v>
      </c>
      <c r="CH12" s="455"/>
      <c r="CI12" s="37" t="s">
        <v>38</v>
      </c>
      <c r="CJ12" s="37" t="s">
        <v>39</v>
      </c>
      <c r="CK12" s="37" t="s">
        <v>40</v>
      </c>
      <c r="CL12" s="37" t="s">
        <v>101</v>
      </c>
      <c r="CM12" s="37" t="s">
        <v>102</v>
      </c>
      <c r="CN12" s="37" t="s">
        <v>41</v>
      </c>
      <c r="CO12" s="37" t="s">
        <v>42</v>
      </c>
      <c r="CP12" s="37" t="s">
        <v>43</v>
      </c>
      <c r="CQ12" s="37" t="s">
        <v>41</v>
      </c>
      <c r="CR12" s="37" t="s">
        <v>42</v>
      </c>
      <c r="CS12" s="37" t="s">
        <v>43</v>
      </c>
      <c r="CT12" s="37" t="s">
        <v>103</v>
      </c>
      <c r="CU12" s="37" t="s">
        <v>44</v>
      </c>
      <c r="CV12" s="455"/>
      <c r="CW12" s="455"/>
      <c r="CX12" s="457"/>
    </row>
    <row r="13" spans="1:102" s="167" customFormat="1" ht="18.75" customHeight="1" x14ac:dyDescent="0.35">
      <c r="A13" s="293">
        <v>0</v>
      </c>
      <c r="B13" s="163">
        <v>0</v>
      </c>
      <c r="C13" s="163">
        <v>1</v>
      </c>
      <c r="D13" s="163">
        <v>2</v>
      </c>
      <c r="E13" s="163">
        <v>3</v>
      </c>
      <c r="F13" s="443">
        <v>4</v>
      </c>
      <c r="G13" s="444"/>
      <c r="H13" s="444"/>
      <c r="I13" s="445"/>
      <c r="J13" s="443">
        <v>5</v>
      </c>
      <c r="K13" s="444"/>
      <c r="L13" s="445"/>
      <c r="M13" s="443">
        <v>6</v>
      </c>
      <c r="N13" s="444"/>
      <c r="O13" s="445"/>
      <c r="P13" s="443">
        <v>7</v>
      </c>
      <c r="Q13" s="444"/>
      <c r="R13" s="445"/>
      <c r="S13" s="163">
        <v>8</v>
      </c>
      <c r="T13" s="163">
        <v>9</v>
      </c>
      <c r="U13" s="443">
        <v>10</v>
      </c>
      <c r="V13" s="444"/>
      <c r="W13" s="444"/>
      <c r="X13" s="444"/>
      <c r="Y13" s="445"/>
      <c r="Z13" s="443">
        <v>11</v>
      </c>
      <c r="AA13" s="444"/>
      <c r="AB13" s="444"/>
      <c r="AC13" s="444"/>
      <c r="AD13" s="445"/>
      <c r="AE13" s="290">
        <v>0</v>
      </c>
      <c r="AF13" s="163">
        <v>0</v>
      </c>
      <c r="AG13" s="443">
        <v>12</v>
      </c>
      <c r="AH13" s="444"/>
      <c r="AI13" s="445"/>
      <c r="AJ13" s="443">
        <v>13</v>
      </c>
      <c r="AK13" s="444"/>
      <c r="AL13" s="444"/>
      <c r="AM13" s="445"/>
      <c r="AN13" s="163">
        <v>14</v>
      </c>
      <c r="AO13" s="449">
        <v>15</v>
      </c>
      <c r="AP13" s="451"/>
      <c r="AQ13" s="450"/>
      <c r="AR13" s="449">
        <v>16</v>
      </c>
      <c r="AS13" s="451"/>
      <c r="AT13" s="450"/>
      <c r="AU13" s="155">
        <v>17</v>
      </c>
      <c r="AV13" s="155">
        <v>18</v>
      </c>
      <c r="AW13" s="155">
        <v>19</v>
      </c>
      <c r="AX13" s="155">
        <v>20</v>
      </c>
      <c r="AY13" s="155">
        <v>21</v>
      </c>
      <c r="AZ13" s="155">
        <v>22</v>
      </c>
      <c r="BA13" s="155">
        <v>23</v>
      </c>
      <c r="BB13" s="155">
        <v>24</v>
      </c>
      <c r="BC13" s="449">
        <v>25</v>
      </c>
      <c r="BD13" s="450"/>
      <c r="BE13" s="449">
        <v>26</v>
      </c>
      <c r="BF13" s="451"/>
      <c r="BG13" s="450"/>
      <c r="BH13" s="164">
        <v>27</v>
      </c>
      <c r="BI13" s="449">
        <v>28</v>
      </c>
      <c r="BJ13" s="451"/>
      <c r="BK13" s="450"/>
      <c r="BL13" s="164">
        <v>29</v>
      </c>
      <c r="BM13" s="164">
        <v>30</v>
      </c>
      <c r="BN13" s="164">
        <v>31</v>
      </c>
      <c r="BO13" s="164">
        <v>32</v>
      </c>
      <c r="BP13" s="164">
        <v>33</v>
      </c>
      <c r="BQ13" s="155">
        <v>34</v>
      </c>
      <c r="BR13" s="290"/>
      <c r="BS13" s="163"/>
      <c r="BT13" s="163">
        <v>35</v>
      </c>
      <c r="BU13" s="163">
        <v>36</v>
      </c>
      <c r="BV13" s="163">
        <v>37</v>
      </c>
      <c r="BW13" s="163">
        <v>38</v>
      </c>
      <c r="BX13" s="443">
        <v>39</v>
      </c>
      <c r="BY13" s="444"/>
      <c r="BZ13" s="444"/>
      <c r="CA13" s="444"/>
      <c r="CB13" s="445"/>
      <c r="CC13" s="443">
        <v>40</v>
      </c>
      <c r="CD13" s="444"/>
      <c r="CE13" s="444"/>
      <c r="CF13" s="444"/>
      <c r="CG13" s="445"/>
      <c r="CH13" s="165">
        <v>41</v>
      </c>
      <c r="CI13" s="443">
        <v>42</v>
      </c>
      <c r="CJ13" s="444"/>
      <c r="CK13" s="444"/>
      <c r="CL13" s="444"/>
      <c r="CM13" s="445"/>
      <c r="CN13" s="443">
        <v>43</v>
      </c>
      <c r="CO13" s="444"/>
      <c r="CP13" s="445"/>
      <c r="CQ13" s="443">
        <v>44</v>
      </c>
      <c r="CR13" s="444"/>
      <c r="CS13" s="445"/>
      <c r="CT13" s="443">
        <v>45</v>
      </c>
      <c r="CU13" s="445"/>
      <c r="CV13" s="165">
        <v>46</v>
      </c>
      <c r="CW13" s="165">
        <v>47</v>
      </c>
      <c r="CX13" s="166"/>
    </row>
    <row r="14" spans="1:102" s="194" customFormat="1" ht="30" customHeight="1" x14ac:dyDescent="0.4">
      <c r="A14" s="295">
        <v>1</v>
      </c>
      <c r="B14" s="188">
        <f>'Наукова та інноваційна'!B19</f>
        <v>0</v>
      </c>
      <c r="C14" s="189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291">
        <v>1</v>
      </c>
      <c r="AF14" s="190">
        <f t="shared" ref="AF14:AF33" si="0">B14</f>
        <v>0</v>
      </c>
      <c r="AG14" s="187"/>
      <c r="AH14" s="187"/>
      <c r="AI14" s="187"/>
      <c r="AJ14" s="187"/>
      <c r="AK14" s="187"/>
      <c r="AL14" s="187"/>
      <c r="AM14" s="187"/>
      <c r="AN14" s="187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91"/>
      <c r="BB14" s="191"/>
      <c r="BC14" s="192"/>
      <c r="BD14" s="192"/>
      <c r="BE14" s="191"/>
      <c r="BF14" s="191"/>
      <c r="BG14" s="191"/>
      <c r="BH14" s="191"/>
      <c r="BI14" s="191"/>
      <c r="BJ14" s="191"/>
      <c r="BK14" s="191"/>
      <c r="BL14" s="192"/>
      <c r="BM14" s="192"/>
      <c r="BN14" s="192"/>
      <c r="BO14" s="191"/>
      <c r="BP14" s="191"/>
      <c r="BQ14" s="191"/>
      <c r="BR14" s="291">
        <v>1</v>
      </c>
      <c r="BS14" s="190">
        <f t="shared" ref="BS14:BS33" si="1">AF14</f>
        <v>0</v>
      </c>
      <c r="BT14" s="193"/>
      <c r="BU14" s="193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87"/>
      <c r="CX14" s="187">
        <f>SUM(C14:AD14,AG14:BQ14,BT14:CW14)</f>
        <v>0</v>
      </c>
    </row>
    <row r="15" spans="1:102" s="199" customFormat="1" ht="30" customHeight="1" x14ac:dyDescent="0.4">
      <c r="A15" s="293">
        <v>2</v>
      </c>
      <c r="B15" s="188">
        <f>'Наукова та інноваційна'!B20</f>
        <v>0</v>
      </c>
      <c r="C15" s="196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292">
        <v>2</v>
      </c>
      <c r="AF15" s="190">
        <f t="shared" si="0"/>
        <v>0</v>
      </c>
      <c r="AG15" s="195"/>
      <c r="AH15" s="195"/>
      <c r="AI15" s="195"/>
      <c r="AJ15" s="195"/>
      <c r="AK15" s="195"/>
      <c r="AL15" s="195"/>
      <c r="AM15" s="195"/>
      <c r="AN15" s="195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8"/>
      <c r="BM15" s="198"/>
      <c r="BN15" s="197"/>
      <c r="BO15" s="197"/>
      <c r="BP15" s="197"/>
      <c r="BQ15" s="197"/>
      <c r="BR15" s="292">
        <v>2</v>
      </c>
      <c r="BS15" s="190">
        <f t="shared" si="1"/>
        <v>0</v>
      </c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87">
        <f t="shared" ref="CX15:CX33" si="2">SUM(C15:AD15,AG15:BQ15,BT15:CW15)</f>
        <v>0</v>
      </c>
    </row>
    <row r="16" spans="1:102" s="199" customFormat="1" ht="30" customHeight="1" x14ac:dyDescent="0.35">
      <c r="A16" s="295">
        <v>3</v>
      </c>
      <c r="B16" s="188">
        <f>'Наукова та інноваційна'!B21</f>
        <v>0</v>
      </c>
      <c r="C16" s="200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291">
        <v>3</v>
      </c>
      <c r="AF16" s="190">
        <f t="shared" si="0"/>
        <v>0</v>
      </c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291">
        <v>3</v>
      </c>
      <c r="BS16" s="190">
        <f t="shared" si="1"/>
        <v>0</v>
      </c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87">
        <f t="shared" si="2"/>
        <v>0</v>
      </c>
    </row>
    <row r="17" spans="1:1024" s="199" customFormat="1" ht="30" customHeight="1" x14ac:dyDescent="0.35">
      <c r="A17" s="293">
        <v>4</v>
      </c>
      <c r="B17" s="188">
        <f>'Наукова та інноваційна'!B22</f>
        <v>0</v>
      </c>
      <c r="C17" s="201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292">
        <v>4</v>
      </c>
      <c r="AF17" s="190">
        <f t="shared" si="0"/>
        <v>0</v>
      </c>
      <c r="AG17" s="195"/>
      <c r="AH17" s="195"/>
      <c r="AI17" s="195"/>
      <c r="AJ17" s="195"/>
      <c r="AK17" s="195"/>
      <c r="AL17" s="195"/>
      <c r="AM17" s="195"/>
      <c r="AN17" s="195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292">
        <v>4</v>
      </c>
      <c r="BS17" s="190">
        <f t="shared" si="1"/>
        <v>0</v>
      </c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87">
        <f t="shared" si="2"/>
        <v>0</v>
      </c>
    </row>
    <row r="18" spans="1:1024" s="199" customFormat="1" ht="30" customHeight="1" x14ac:dyDescent="0.4">
      <c r="A18" s="293">
        <v>5</v>
      </c>
      <c r="B18" s="188">
        <f>'Наукова та інноваційна'!B23</f>
        <v>0</v>
      </c>
      <c r="C18" s="196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292">
        <v>5</v>
      </c>
      <c r="AF18" s="190">
        <f t="shared" si="0"/>
        <v>0</v>
      </c>
      <c r="AG18" s="195"/>
      <c r="AH18" s="195"/>
      <c r="AI18" s="195"/>
      <c r="AJ18" s="195"/>
      <c r="AK18" s="195"/>
      <c r="AL18" s="195"/>
      <c r="AM18" s="195"/>
      <c r="AN18" s="195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8"/>
      <c r="BM18" s="198"/>
      <c r="BN18" s="197"/>
      <c r="BO18" s="197"/>
      <c r="BP18" s="197"/>
      <c r="BQ18" s="197"/>
      <c r="BR18" s="292">
        <v>5</v>
      </c>
      <c r="BS18" s="190">
        <f t="shared" si="1"/>
        <v>0</v>
      </c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195"/>
      <c r="CE18" s="195"/>
      <c r="CF18" s="195"/>
      <c r="CG18" s="195"/>
      <c r="CH18" s="195"/>
      <c r="CI18" s="195"/>
      <c r="CJ18" s="195"/>
      <c r="CK18" s="195"/>
      <c r="CL18" s="195"/>
      <c r="CM18" s="195"/>
      <c r="CN18" s="195"/>
      <c r="CO18" s="195"/>
      <c r="CP18" s="195"/>
      <c r="CQ18" s="195"/>
      <c r="CR18" s="195"/>
      <c r="CS18" s="195"/>
      <c r="CT18" s="195"/>
      <c r="CU18" s="195"/>
      <c r="CV18" s="195"/>
      <c r="CW18" s="195"/>
      <c r="CX18" s="187">
        <f t="shared" si="2"/>
        <v>0</v>
      </c>
    </row>
    <row r="19" spans="1:1024" s="199" customFormat="1" ht="30" customHeight="1" x14ac:dyDescent="0.35">
      <c r="A19" s="293">
        <v>6</v>
      </c>
      <c r="B19" s="188">
        <f>'Наукова та інноваційна'!B24</f>
        <v>0</v>
      </c>
      <c r="C19" s="202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92">
        <v>6</v>
      </c>
      <c r="AF19" s="190">
        <f t="shared" si="0"/>
        <v>0</v>
      </c>
      <c r="AG19" s="187"/>
      <c r="AH19" s="187"/>
      <c r="AI19" s="187"/>
      <c r="AJ19" s="187"/>
      <c r="AK19" s="187"/>
      <c r="AL19" s="187"/>
      <c r="AM19" s="187"/>
      <c r="AN19" s="187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1"/>
      <c r="BB19" s="191"/>
      <c r="BC19" s="191"/>
      <c r="BD19" s="191"/>
      <c r="BE19" s="191"/>
      <c r="BF19" s="191"/>
      <c r="BG19" s="191"/>
      <c r="BH19" s="191"/>
      <c r="BI19" s="191"/>
      <c r="BJ19" s="191"/>
      <c r="BK19" s="191"/>
      <c r="BL19" s="191"/>
      <c r="BM19" s="191"/>
      <c r="BN19" s="191"/>
      <c r="BO19" s="191"/>
      <c r="BP19" s="191"/>
      <c r="BQ19" s="191"/>
      <c r="BR19" s="292">
        <v>6</v>
      </c>
      <c r="BS19" s="190">
        <f t="shared" si="1"/>
        <v>0</v>
      </c>
      <c r="BT19" s="187"/>
      <c r="BU19" s="187"/>
      <c r="BV19" s="187"/>
      <c r="BW19" s="187"/>
      <c r="BX19" s="187"/>
      <c r="BY19" s="187"/>
      <c r="BZ19" s="187"/>
      <c r="CA19" s="187"/>
      <c r="CB19" s="187"/>
      <c r="CC19" s="187"/>
      <c r="CD19" s="187"/>
      <c r="CE19" s="187"/>
      <c r="CF19" s="187"/>
      <c r="CG19" s="187"/>
      <c r="CH19" s="187"/>
      <c r="CI19" s="187"/>
      <c r="CJ19" s="187"/>
      <c r="CK19" s="187"/>
      <c r="CL19" s="187"/>
      <c r="CM19" s="187"/>
      <c r="CN19" s="187"/>
      <c r="CO19" s="187"/>
      <c r="CP19" s="187"/>
      <c r="CQ19" s="187"/>
      <c r="CR19" s="187"/>
      <c r="CS19" s="187"/>
      <c r="CT19" s="187"/>
      <c r="CU19" s="187"/>
      <c r="CV19" s="187"/>
      <c r="CW19" s="187"/>
      <c r="CX19" s="187">
        <f t="shared" si="2"/>
        <v>0</v>
      </c>
    </row>
    <row r="20" spans="1:1024" s="199" customFormat="1" ht="30" customHeight="1" x14ac:dyDescent="0.35">
      <c r="A20" s="293">
        <v>7</v>
      </c>
      <c r="B20" s="188">
        <f>'Наукова та інноваційна'!B25</f>
        <v>0</v>
      </c>
      <c r="C20" s="196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292">
        <v>7</v>
      </c>
      <c r="AF20" s="190">
        <f t="shared" si="0"/>
        <v>0</v>
      </c>
      <c r="AG20" s="195"/>
      <c r="AH20" s="195"/>
      <c r="AI20" s="195"/>
      <c r="AJ20" s="195"/>
      <c r="AK20" s="195"/>
      <c r="AL20" s="195"/>
      <c r="AM20" s="195"/>
      <c r="AN20" s="195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292">
        <v>7</v>
      </c>
      <c r="BS20" s="190">
        <f t="shared" si="1"/>
        <v>0</v>
      </c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87">
        <f t="shared" si="2"/>
        <v>0</v>
      </c>
    </row>
    <row r="21" spans="1:1024" s="208" customFormat="1" ht="30" customHeight="1" x14ac:dyDescent="0.4">
      <c r="A21" s="293">
        <v>8</v>
      </c>
      <c r="B21" s="188">
        <f>'Наукова та інноваційна'!B26</f>
        <v>0</v>
      </c>
      <c r="C21" s="196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92">
        <v>9</v>
      </c>
      <c r="AF21" s="190">
        <f t="shared" si="0"/>
        <v>0</v>
      </c>
      <c r="AG21" s="195"/>
      <c r="AH21" s="204"/>
      <c r="AI21" s="204"/>
      <c r="AJ21" s="204"/>
      <c r="AK21" s="204"/>
      <c r="AL21" s="204"/>
      <c r="AM21" s="204"/>
      <c r="AN21" s="204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6"/>
      <c r="BE21" s="205"/>
      <c r="BF21" s="205"/>
      <c r="BG21" s="205"/>
      <c r="BH21" s="205"/>
      <c r="BI21" s="205"/>
      <c r="BJ21" s="197"/>
      <c r="BK21" s="205"/>
      <c r="BL21" s="198"/>
      <c r="BM21" s="198"/>
      <c r="BN21" s="197"/>
      <c r="BO21" s="197"/>
      <c r="BP21" s="197"/>
      <c r="BQ21" s="197"/>
      <c r="BR21" s="292">
        <v>9</v>
      </c>
      <c r="BS21" s="190">
        <f t="shared" si="1"/>
        <v>0</v>
      </c>
      <c r="BT21" s="204"/>
      <c r="BU21" s="195"/>
      <c r="BV21" s="204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  <c r="CL21" s="204"/>
      <c r="CM21" s="204"/>
      <c r="CN21" s="204"/>
      <c r="CO21" s="204"/>
      <c r="CP21" s="204"/>
      <c r="CQ21" s="204"/>
      <c r="CR21" s="204"/>
      <c r="CS21" s="204"/>
      <c r="CT21" s="204"/>
      <c r="CU21" s="204"/>
      <c r="CV21" s="207"/>
      <c r="CW21" s="204"/>
      <c r="CX21" s="187">
        <f t="shared" si="2"/>
        <v>0</v>
      </c>
      <c r="CY21" s="199"/>
      <c r="CZ21" s="199"/>
      <c r="DA21" s="199"/>
      <c r="DB21" s="199"/>
      <c r="DC21" s="199"/>
      <c r="DD21" s="199"/>
      <c r="DE21" s="199"/>
      <c r="DF21" s="199"/>
      <c r="DG21" s="199"/>
      <c r="DH21" s="199"/>
      <c r="DI21" s="199"/>
      <c r="DJ21" s="199"/>
      <c r="DK21" s="199"/>
      <c r="DL21" s="199"/>
      <c r="DM21" s="199"/>
      <c r="DN21" s="199"/>
      <c r="DO21" s="199"/>
      <c r="DP21" s="199"/>
      <c r="DQ21" s="199"/>
      <c r="DR21" s="199"/>
      <c r="DS21" s="199"/>
      <c r="DT21" s="199"/>
      <c r="DU21" s="199"/>
      <c r="DV21" s="199"/>
      <c r="DW21" s="199"/>
      <c r="DX21" s="199"/>
      <c r="DY21" s="199"/>
      <c r="DZ21" s="199"/>
      <c r="EA21" s="199"/>
      <c r="EB21" s="199"/>
      <c r="EC21" s="199"/>
      <c r="ED21" s="199"/>
      <c r="EE21" s="199"/>
      <c r="EF21" s="199"/>
      <c r="EG21" s="199"/>
      <c r="EH21" s="199"/>
      <c r="EI21" s="199"/>
      <c r="EJ21" s="199"/>
      <c r="EK21" s="199"/>
      <c r="EL21" s="199"/>
      <c r="EM21" s="199"/>
      <c r="EN21" s="199"/>
      <c r="EO21" s="199"/>
      <c r="EP21" s="199"/>
      <c r="EQ21" s="199"/>
      <c r="ER21" s="199"/>
      <c r="ES21" s="199"/>
      <c r="ET21" s="199"/>
      <c r="EU21" s="199"/>
      <c r="EV21" s="199"/>
      <c r="EW21" s="199"/>
      <c r="EX21" s="199"/>
      <c r="EY21" s="199"/>
      <c r="EZ21" s="199"/>
      <c r="FA21" s="199"/>
      <c r="FB21" s="199"/>
      <c r="FC21" s="199"/>
      <c r="FD21" s="199"/>
      <c r="FE21" s="199"/>
      <c r="FF21" s="199"/>
      <c r="FG21" s="199"/>
      <c r="FH21" s="199"/>
      <c r="FI21" s="199"/>
      <c r="FJ21" s="199"/>
      <c r="FK21" s="199"/>
      <c r="FL21" s="199"/>
      <c r="FM21" s="199"/>
      <c r="FN21" s="199"/>
      <c r="FO21" s="199"/>
      <c r="FP21" s="199"/>
      <c r="FQ21" s="199"/>
      <c r="FR21" s="199"/>
      <c r="FS21" s="199"/>
      <c r="FT21" s="199"/>
      <c r="FU21" s="199"/>
      <c r="FV21" s="199"/>
      <c r="FW21" s="199"/>
      <c r="FX21" s="199"/>
      <c r="FY21" s="199"/>
      <c r="FZ21" s="199"/>
      <c r="GA21" s="199"/>
      <c r="GB21" s="199"/>
      <c r="GC21" s="199"/>
      <c r="GD21" s="199"/>
      <c r="GE21" s="199"/>
      <c r="GF21" s="199"/>
      <c r="GG21" s="199"/>
      <c r="GH21" s="199"/>
      <c r="GI21" s="199"/>
      <c r="GJ21" s="199"/>
      <c r="GK21" s="199"/>
      <c r="GL21" s="199"/>
      <c r="GM21" s="199"/>
      <c r="GN21" s="199"/>
      <c r="GO21" s="199"/>
      <c r="GP21" s="199"/>
      <c r="GQ21" s="199"/>
      <c r="GR21" s="199"/>
      <c r="GS21" s="199"/>
      <c r="GT21" s="199"/>
      <c r="GU21" s="199"/>
      <c r="GV21" s="199"/>
      <c r="GW21" s="199"/>
      <c r="GX21" s="199"/>
      <c r="GY21" s="199"/>
      <c r="GZ21" s="199"/>
      <c r="HA21" s="199"/>
      <c r="HB21" s="199"/>
      <c r="HC21" s="199"/>
      <c r="HD21" s="199"/>
      <c r="HE21" s="199"/>
      <c r="HF21" s="199"/>
      <c r="HG21" s="199"/>
      <c r="HH21" s="199"/>
      <c r="HI21" s="199"/>
      <c r="HJ21" s="199"/>
      <c r="HK21" s="199"/>
      <c r="HL21" s="199"/>
      <c r="HM21" s="199"/>
      <c r="HN21" s="199"/>
      <c r="HO21" s="199"/>
      <c r="HP21" s="199"/>
      <c r="HQ21" s="199"/>
      <c r="HR21" s="199"/>
      <c r="HS21" s="199"/>
      <c r="HT21" s="199"/>
      <c r="HU21" s="199"/>
      <c r="HV21" s="199"/>
      <c r="HW21" s="199"/>
      <c r="HX21" s="199"/>
      <c r="HY21" s="199"/>
      <c r="HZ21" s="199"/>
      <c r="IA21" s="199"/>
      <c r="IB21" s="199"/>
      <c r="IC21" s="199"/>
      <c r="ID21" s="199"/>
      <c r="IE21" s="199"/>
      <c r="IF21" s="199"/>
      <c r="IG21" s="199"/>
      <c r="IH21" s="199"/>
      <c r="II21" s="199"/>
      <c r="IJ21" s="199"/>
      <c r="IK21" s="199"/>
      <c r="IL21" s="199"/>
      <c r="IM21" s="199"/>
      <c r="IN21" s="199"/>
      <c r="IO21" s="199"/>
      <c r="IP21" s="199"/>
      <c r="IQ21" s="199"/>
      <c r="IR21" s="199"/>
      <c r="IS21" s="199"/>
      <c r="IT21" s="199"/>
      <c r="IU21" s="199"/>
      <c r="IV21" s="199"/>
      <c r="IW21" s="199"/>
      <c r="IX21" s="199"/>
      <c r="IY21" s="199"/>
      <c r="IZ21" s="199"/>
      <c r="JA21" s="199"/>
      <c r="JB21" s="199"/>
      <c r="JC21" s="199"/>
      <c r="JD21" s="199"/>
      <c r="JE21" s="199"/>
      <c r="JF21" s="199"/>
      <c r="JG21" s="199"/>
      <c r="JH21" s="199"/>
      <c r="JI21" s="199"/>
      <c r="JJ21" s="199"/>
      <c r="JK21" s="199"/>
      <c r="JL21" s="199"/>
      <c r="JM21" s="199"/>
      <c r="JN21" s="199"/>
      <c r="JO21" s="199"/>
      <c r="JP21" s="199"/>
      <c r="JQ21" s="199"/>
      <c r="JR21" s="199"/>
      <c r="JS21" s="199"/>
      <c r="JT21" s="199"/>
      <c r="JU21" s="199"/>
      <c r="JV21" s="199"/>
      <c r="JW21" s="199"/>
      <c r="JX21" s="199"/>
      <c r="JY21" s="199"/>
      <c r="JZ21" s="199"/>
      <c r="KA21" s="199"/>
      <c r="KB21" s="199"/>
      <c r="KC21" s="199"/>
      <c r="KD21" s="199"/>
      <c r="KE21" s="199"/>
      <c r="KF21" s="199"/>
      <c r="KG21" s="199"/>
      <c r="KH21" s="199"/>
      <c r="KI21" s="199"/>
      <c r="KJ21" s="199"/>
      <c r="KK21" s="199"/>
      <c r="KL21" s="199"/>
      <c r="KM21" s="199"/>
      <c r="KN21" s="199"/>
      <c r="KO21" s="199"/>
      <c r="KP21" s="199"/>
      <c r="KQ21" s="199"/>
      <c r="KR21" s="199"/>
      <c r="KS21" s="199"/>
      <c r="KT21" s="199"/>
      <c r="KU21" s="199"/>
      <c r="KV21" s="199"/>
      <c r="KW21" s="199"/>
      <c r="KX21" s="199"/>
      <c r="KY21" s="199"/>
      <c r="KZ21" s="199"/>
      <c r="LA21" s="199"/>
      <c r="LB21" s="199"/>
      <c r="LC21" s="199"/>
      <c r="LD21" s="199"/>
      <c r="LE21" s="199"/>
      <c r="LF21" s="199"/>
      <c r="LG21" s="199"/>
      <c r="LH21" s="199"/>
      <c r="LI21" s="199"/>
      <c r="LJ21" s="199"/>
      <c r="LK21" s="199"/>
      <c r="LL21" s="199"/>
      <c r="LM21" s="199"/>
      <c r="LN21" s="199"/>
      <c r="LO21" s="199"/>
      <c r="LP21" s="199"/>
      <c r="LQ21" s="199"/>
      <c r="LR21" s="199"/>
      <c r="LS21" s="199"/>
      <c r="LT21" s="199"/>
      <c r="LU21" s="199"/>
      <c r="LV21" s="199"/>
      <c r="LW21" s="199"/>
      <c r="LX21" s="199"/>
      <c r="LY21" s="199"/>
      <c r="LZ21" s="199"/>
      <c r="MA21" s="199"/>
      <c r="MB21" s="199"/>
      <c r="MC21" s="199"/>
      <c r="MD21" s="199"/>
      <c r="ME21" s="199"/>
      <c r="MF21" s="199"/>
      <c r="MG21" s="199"/>
      <c r="MH21" s="199"/>
      <c r="MI21" s="199"/>
      <c r="MJ21" s="199"/>
      <c r="MK21" s="199"/>
      <c r="ML21" s="199"/>
      <c r="MM21" s="199"/>
      <c r="MN21" s="199"/>
      <c r="MO21" s="199"/>
      <c r="MP21" s="199"/>
      <c r="MQ21" s="199"/>
      <c r="MR21" s="199"/>
      <c r="MS21" s="199"/>
      <c r="MT21" s="199"/>
      <c r="MU21" s="199"/>
      <c r="MV21" s="199"/>
      <c r="MW21" s="199"/>
      <c r="MX21" s="199"/>
      <c r="MY21" s="199"/>
      <c r="MZ21" s="199"/>
      <c r="NA21" s="199"/>
      <c r="NB21" s="199"/>
      <c r="NC21" s="199"/>
      <c r="ND21" s="199"/>
      <c r="NE21" s="199"/>
      <c r="NF21" s="199"/>
      <c r="NG21" s="199"/>
      <c r="NH21" s="199"/>
      <c r="NI21" s="199"/>
      <c r="NJ21" s="199"/>
      <c r="NK21" s="199"/>
      <c r="NL21" s="199"/>
      <c r="NM21" s="199"/>
      <c r="NN21" s="199"/>
      <c r="NO21" s="199"/>
      <c r="NP21" s="199"/>
      <c r="NQ21" s="199"/>
      <c r="NR21" s="199"/>
      <c r="NS21" s="199"/>
      <c r="NT21" s="199"/>
      <c r="NU21" s="199"/>
      <c r="NV21" s="199"/>
      <c r="NW21" s="199"/>
      <c r="NX21" s="199"/>
      <c r="NY21" s="199"/>
      <c r="NZ21" s="199"/>
      <c r="OA21" s="199"/>
      <c r="OB21" s="199"/>
      <c r="OC21" s="199"/>
      <c r="OD21" s="199"/>
      <c r="OE21" s="199"/>
      <c r="OF21" s="199"/>
      <c r="OG21" s="199"/>
      <c r="OH21" s="199"/>
      <c r="OI21" s="199"/>
      <c r="OJ21" s="199"/>
      <c r="OK21" s="199"/>
      <c r="OL21" s="199"/>
      <c r="OM21" s="199"/>
      <c r="ON21" s="199"/>
      <c r="OO21" s="199"/>
      <c r="OP21" s="199"/>
      <c r="OQ21" s="199"/>
      <c r="OR21" s="199"/>
      <c r="OS21" s="199"/>
      <c r="OT21" s="199"/>
      <c r="OU21" s="199"/>
      <c r="OV21" s="199"/>
      <c r="OW21" s="199"/>
      <c r="OX21" s="199"/>
      <c r="OY21" s="199"/>
      <c r="OZ21" s="199"/>
      <c r="PA21" s="199"/>
      <c r="PB21" s="199"/>
      <c r="PC21" s="199"/>
      <c r="PD21" s="199"/>
      <c r="PE21" s="199"/>
      <c r="PF21" s="199"/>
      <c r="PG21" s="199"/>
      <c r="PH21" s="199"/>
      <c r="PI21" s="199"/>
      <c r="PJ21" s="199"/>
      <c r="PK21" s="199"/>
      <c r="PL21" s="199"/>
      <c r="PM21" s="199"/>
      <c r="PN21" s="199"/>
      <c r="PO21" s="199"/>
      <c r="PP21" s="199"/>
      <c r="PQ21" s="199"/>
      <c r="PR21" s="199"/>
      <c r="PS21" s="199"/>
      <c r="PT21" s="199"/>
      <c r="PU21" s="199"/>
      <c r="PV21" s="199"/>
      <c r="PW21" s="199"/>
      <c r="PX21" s="199"/>
      <c r="PY21" s="199"/>
      <c r="PZ21" s="199"/>
      <c r="QA21" s="199"/>
      <c r="QB21" s="199"/>
      <c r="QC21" s="199"/>
      <c r="QD21" s="199"/>
      <c r="QE21" s="199"/>
      <c r="QF21" s="199"/>
      <c r="QG21" s="199"/>
      <c r="QH21" s="199"/>
      <c r="QI21" s="199"/>
      <c r="QJ21" s="199"/>
      <c r="QK21" s="199"/>
      <c r="QL21" s="199"/>
      <c r="QM21" s="199"/>
      <c r="QN21" s="199"/>
      <c r="QO21" s="199"/>
      <c r="QP21" s="199"/>
      <c r="QQ21" s="199"/>
      <c r="QR21" s="199"/>
      <c r="QS21" s="199"/>
      <c r="QT21" s="199"/>
      <c r="QU21" s="199"/>
      <c r="QV21" s="199"/>
      <c r="QW21" s="199"/>
      <c r="QX21" s="199"/>
      <c r="QY21" s="199"/>
      <c r="QZ21" s="199"/>
      <c r="RA21" s="199"/>
      <c r="RB21" s="199"/>
      <c r="RC21" s="199"/>
      <c r="RD21" s="199"/>
      <c r="RE21" s="199"/>
      <c r="RF21" s="199"/>
      <c r="RG21" s="199"/>
      <c r="RH21" s="199"/>
      <c r="RI21" s="199"/>
      <c r="RJ21" s="199"/>
      <c r="RK21" s="199"/>
      <c r="RL21" s="199"/>
      <c r="RM21" s="199"/>
      <c r="RN21" s="199"/>
      <c r="RO21" s="199"/>
      <c r="RP21" s="199"/>
      <c r="RQ21" s="199"/>
      <c r="RR21" s="199"/>
      <c r="RS21" s="199"/>
      <c r="RT21" s="199"/>
      <c r="RU21" s="199"/>
      <c r="RV21" s="199"/>
      <c r="RW21" s="199"/>
      <c r="RX21" s="199"/>
      <c r="RY21" s="199"/>
      <c r="RZ21" s="199"/>
      <c r="SA21" s="199"/>
      <c r="SB21" s="199"/>
      <c r="SC21" s="199"/>
      <c r="SD21" s="199"/>
      <c r="SE21" s="199"/>
      <c r="SF21" s="199"/>
      <c r="SG21" s="199"/>
      <c r="SH21" s="199"/>
      <c r="SI21" s="199"/>
      <c r="SJ21" s="199"/>
      <c r="SK21" s="199"/>
      <c r="SL21" s="199"/>
      <c r="SM21" s="199"/>
      <c r="SN21" s="199"/>
      <c r="SO21" s="199"/>
      <c r="SP21" s="199"/>
      <c r="SQ21" s="199"/>
      <c r="SR21" s="199"/>
      <c r="SS21" s="199"/>
      <c r="ST21" s="199"/>
      <c r="SU21" s="199"/>
      <c r="SV21" s="199"/>
      <c r="SW21" s="199"/>
      <c r="SX21" s="199"/>
      <c r="SY21" s="199"/>
      <c r="SZ21" s="199"/>
      <c r="TA21" s="199"/>
      <c r="TB21" s="199"/>
      <c r="TC21" s="199"/>
      <c r="TD21" s="199"/>
      <c r="TE21" s="199"/>
      <c r="TF21" s="199"/>
      <c r="TG21" s="199"/>
      <c r="TH21" s="199"/>
      <c r="TI21" s="199"/>
      <c r="TJ21" s="199"/>
      <c r="TK21" s="199"/>
      <c r="TL21" s="199"/>
      <c r="TM21" s="199"/>
      <c r="TN21" s="199"/>
      <c r="TO21" s="199"/>
      <c r="TP21" s="199"/>
      <c r="TQ21" s="199"/>
      <c r="TR21" s="199"/>
      <c r="TS21" s="199"/>
      <c r="TT21" s="199"/>
      <c r="TU21" s="199"/>
      <c r="TV21" s="199"/>
      <c r="TW21" s="199"/>
      <c r="TX21" s="199"/>
      <c r="TY21" s="199"/>
      <c r="TZ21" s="199"/>
      <c r="UA21" s="199"/>
      <c r="UB21" s="199"/>
      <c r="UC21" s="199"/>
      <c r="UD21" s="199"/>
      <c r="UE21" s="199"/>
      <c r="UF21" s="199"/>
      <c r="UG21" s="199"/>
      <c r="UH21" s="199"/>
      <c r="UI21" s="199"/>
      <c r="UJ21" s="199"/>
      <c r="UK21" s="199"/>
      <c r="UL21" s="199"/>
      <c r="UM21" s="199"/>
      <c r="UN21" s="199"/>
      <c r="UO21" s="199"/>
      <c r="UP21" s="199"/>
      <c r="UQ21" s="199"/>
      <c r="UR21" s="199"/>
      <c r="US21" s="199"/>
      <c r="UT21" s="199"/>
      <c r="UU21" s="199"/>
      <c r="UV21" s="199"/>
      <c r="UW21" s="199"/>
      <c r="UX21" s="199"/>
      <c r="UY21" s="199"/>
      <c r="UZ21" s="199"/>
      <c r="VA21" s="199"/>
      <c r="VB21" s="199"/>
      <c r="VC21" s="199"/>
      <c r="VD21" s="199"/>
      <c r="VE21" s="199"/>
      <c r="VF21" s="199"/>
      <c r="VG21" s="199"/>
      <c r="VH21" s="199"/>
      <c r="VI21" s="199"/>
      <c r="VJ21" s="199"/>
      <c r="VK21" s="199"/>
      <c r="VL21" s="199"/>
      <c r="VM21" s="199"/>
      <c r="VN21" s="199"/>
      <c r="VO21" s="199"/>
      <c r="VP21" s="199"/>
      <c r="VQ21" s="199"/>
      <c r="VR21" s="199"/>
      <c r="VS21" s="199"/>
      <c r="VT21" s="199"/>
      <c r="VU21" s="199"/>
      <c r="VV21" s="199"/>
      <c r="VW21" s="199"/>
      <c r="VX21" s="199"/>
      <c r="VY21" s="199"/>
      <c r="VZ21" s="199"/>
      <c r="WA21" s="199"/>
      <c r="WB21" s="199"/>
      <c r="WC21" s="199"/>
      <c r="WD21" s="199"/>
      <c r="WE21" s="199"/>
      <c r="WF21" s="199"/>
      <c r="WG21" s="199"/>
      <c r="WH21" s="199"/>
      <c r="WI21" s="199"/>
      <c r="WJ21" s="199"/>
      <c r="WK21" s="199"/>
      <c r="WL21" s="199"/>
      <c r="WM21" s="199"/>
      <c r="WN21" s="199"/>
      <c r="WO21" s="199"/>
      <c r="WP21" s="199"/>
      <c r="WQ21" s="199"/>
      <c r="WR21" s="199"/>
      <c r="WS21" s="199"/>
      <c r="WT21" s="199"/>
      <c r="WU21" s="199"/>
      <c r="WV21" s="199"/>
      <c r="WW21" s="199"/>
      <c r="WX21" s="199"/>
      <c r="WY21" s="199"/>
      <c r="WZ21" s="199"/>
      <c r="XA21" s="199"/>
      <c r="XB21" s="199"/>
      <c r="XC21" s="199"/>
      <c r="XD21" s="199"/>
      <c r="XE21" s="199"/>
      <c r="XF21" s="199"/>
      <c r="XG21" s="199"/>
      <c r="XH21" s="199"/>
      <c r="XI21" s="199"/>
      <c r="XJ21" s="199"/>
      <c r="XK21" s="199"/>
      <c r="XL21" s="199"/>
      <c r="XM21" s="199"/>
      <c r="XN21" s="199"/>
      <c r="XO21" s="199"/>
      <c r="XP21" s="199"/>
      <c r="XQ21" s="199"/>
      <c r="XR21" s="199"/>
      <c r="XS21" s="199"/>
      <c r="XT21" s="199"/>
      <c r="XU21" s="199"/>
      <c r="XV21" s="199"/>
      <c r="XW21" s="199"/>
      <c r="XX21" s="199"/>
      <c r="XY21" s="199"/>
      <c r="XZ21" s="199"/>
      <c r="YA21" s="199"/>
      <c r="YB21" s="199"/>
      <c r="YC21" s="199"/>
      <c r="YD21" s="199"/>
      <c r="YE21" s="199"/>
      <c r="YF21" s="199"/>
      <c r="YG21" s="199"/>
      <c r="YH21" s="199"/>
      <c r="YI21" s="199"/>
      <c r="YJ21" s="199"/>
      <c r="YK21" s="199"/>
      <c r="YL21" s="199"/>
      <c r="YM21" s="199"/>
      <c r="YN21" s="199"/>
      <c r="YO21" s="199"/>
      <c r="YP21" s="199"/>
      <c r="YQ21" s="199"/>
      <c r="YR21" s="199"/>
      <c r="YS21" s="199"/>
      <c r="YT21" s="199"/>
      <c r="YU21" s="199"/>
      <c r="YV21" s="199"/>
      <c r="YW21" s="199"/>
      <c r="YX21" s="199"/>
      <c r="YY21" s="199"/>
      <c r="YZ21" s="199"/>
      <c r="ZA21" s="199"/>
      <c r="ZB21" s="199"/>
      <c r="ZC21" s="199"/>
      <c r="ZD21" s="199"/>
      <c r="ZE21" s="199"/>
      <c r="ZF21" s="199"/>
      <c r="ZG21" s="199"/>
      <c r="ZH21" s="199"/>
      <c r="ZI21" s="199"/>
      <c r="ZJ21" s="199"/>
      <c r="ZK21" s="199"/>
      <c r="ZL21" s="199"/>
      <c r="ZM21" s="199"/>
      <c r="ZN21" s="199"/>
      <c r="ZO21" s="199"/>
      <c r="ZP21" s="199"/>
      <c r="ZQ21" s="199"/>
      <c r="ZR21" s="199"/>
      <c r="ZS21" s="199"/>
      <c r="ZT21" s="199"/>
      <c r="ZU21" s="199"/>
      <c r="ZV21" s="199"/>
      <c r="ZW21" s="199"/>
      <c r="ZX21" s="199"/>
      <c r="ZY21" s="199"/>
      <c r="ZZ21" s="199"/>
      <c r="AAA21" s="199"/>
      <c r="AAB21" s="199"/>
      <c r="AAC21" s="199"/>
      <c r="AAD21" s="199"/>
      <c r="AAE21" s="199"/>
      <c r="AAF21" s="199"/>
      <c r="AAG21" s="199"/>
      <c r="AAH21" s="199"/>
      <c r="AAI21" s="199"/>
      <c r="AAJ21" s="199"/>
      <c r="AAK21" s="199"/>
      <c r="AAL21" s="199"/>
      <c r="AAM21" s="199"/>
      <c r="AAN21" s="199"/>
      <c r="AAO21" s="199"/>
      <c r="AAP21" s="199"/>
      <c r="AAQ21" s="199"/>
      <c r="AAR21" s="199"/>
      <c r="AAS21" s="199"/>
      <c r="AAT21" s="199"/>
      <c r="AAU21" s="199"/>
      <c r="AAV21" s="199"/>
      <c r="AAW21" s="199"/>
      <c r="AAX21" s="199"/>
      <c r="AAY21" s="199"/>
      <c r="AAZ21" s="199"/>
      <c r="ABA21" s="199"/>
      <c r="ABB21" s="199"/>
      <c r="ABC21" s="199"/>
      <c r="ABD21" s="199"/>
      <c r="ABE21" s="199"/>
      <c r="ABF21" s="199"/>
      <c r="ABG21" s="199"/>
      <c r="ABH21" s="199"/>
      <c r="ABI21" s="199"/>
      <c r="ABJ21" s="199"/>
      <c r="ABK21" s="199"/>
      <c r="ABL21" s="199"/>
      <c r="ABM21" s="199"/>
      <c r="ABN21" s="199"/>
      <c r="ABO21" s="199"/>
      <c r="ABP21" s="199"/>
      <c r="ABQ21" s="199"/>
      <c r="ABR21" s="199"/>
      <c r="ABS21" s="199"/>
      <c r="ABT21" s="199"/>
      <c r="ABU21" s="199"/>
      <c r="ABV21" s="199"/>
      <c r="ABW21" s="199"/>
      <c r="ABX21" s="199"/>
      <c r="ABY21" s="199"/>
      <c r="ABZ21" s="199"/>
      <c r="ACA21" s="199"/>
      <c r="ACB21" s="199"/>
      <c r="ACC21" s="199"/>
      <c r="ACD21" s="199"/>
      <c r="ACE21" s="199"/>
      <c r="ACF21" s="199"/>
      <c r="ACG21" s="199"/>
      <c r="ACH21" s="199"/>
      <c r="ACI21" s="199"/>
      <c r="ACJ21" s="199"/>
      <c r="ACK21" s="199"/>
      <c r="ACL21" s="199"/>
      <c r="ACM21" s="199"/>
      <c r="ACN21" s="199"/>
      <c r="ACO21" s="199"/>
      <c r="ACP21" s="199"/>
      <c r="ACQ21" s="199"/>
      <c r="ACR21" s="199"/>
      <c r="ACS21" s="199"/>
      <c r="ACT21" s="199"/>
      <c r="ACU21" s="199"/>
      <c r="ACV21" s="199"/>
      <c r="ACW21" s="199"/>
      <c r="ACX21" s="199"/>
      <c r="ACY21" s="199"/>
      <c r="ACZ21" s="199"/>
      <c r="ADA21" s="199"/>
      <c r="ADB21" s="199"/>
      <c r="ADC21" s="199"/>
      <c r="ADD21" s="199"/>
      <c r="ADE21" s="199"/>
      <c r="ADF21" s="199"/>
      <c r="ADG21" s="199"/>
      <c r="ADH21" s="199"/>
      <c r="ADI21" s="199"/>
      <c r="ADJ21" s="199"/>
      <c r="ADK21" s="199"/>
      <c r="ADL21" s="199"/>
      <c r="ADM21" s="199"/>
      <c r="ADN21" s="199"/>
      <c r="ADO21" s="199"/>
      <c r="ADP21" s="199"/>
      <c r="ADQ21" s="199"/>
      <c r="ADR21" s="199"/>
      <c r="ADS21" s="199"/>
      <c r="ADT21" s="199"/>
      <c r="ADU21" s="199"/>
      <c r="ADV21" s="199"/>
      <c r="ADW21" s="199"/>
      <c r="ADX21" s="199"/>
      <c r="ADY21" s="199"/>
      <c r="ADZ21" s="199"/>
      <c r="AEA21" s="199"/>
      <c r="AEB21" s="199"/>
      <c r="AEC21" s="199"/>
      <c r="AED21" s="199"/>
      <c r="AEE21" s="199"/>
      <c r="AEF21" s="199"/>
      <c r="AEG21" s="199"/>
      <c r="AEH21" s="199"/>
      <c r="AEI21" s="199"/>
      <c r="AEJ21" s="199"/>
      <c r="AEK21" s="199"/>
      <c r="AEL21" s="199"/>
      <c r="AEM21" s="199"/>
      <c r="AEN21" s="199"/>
      <c r="AEO21" s="199"/>
      <c r="AEP21" s="199"/>
      <c r="AEQ21" s="199"/>
      <c r="AER21" s="199"/>
      <c r="AES21" s="199"/>
      <c r="AET21" s="199"/>
      <c r="AEU21" s="199"/>
      <c r="AEV21" s="199"/>
      <c r="AEW21" s="199"/>
      <c r="AEX21" s="199"/>
      <c r="AEY21" s="199"/>
      <c r="AEZ21" s="199"/>
      <c r="AFA21" s="199"/>
      <c r="AFB21" s="199"/>
      <c r="AFC21" s="199"/>
      <c r="AFD21" s="199"/>
      <c r="AFE21" s="199"/>
      <c r="AFF21" s="199"/>
      <c r="AFG21" s="199"/>
      <c r="AFH21" s="199"/>
      <c r="AFI21" s="199"/>
      <c r="AFJ21" s="199"/>
      <c r="AFK21" s="199"/>
      <c r="AFL21" s="199"/>
      <c r="AFM21" s="199"/>
      <c r="AFN21" s="199"/>
      <c r="AFO21" s="199"/>
      <c r="AFP21" s="199"/>
      <c r="AFQ21" s="199"/>
      <c r="AFR21" s="199"/>
      <c r="AFS21" s="199"/>
      <c r="AFT21" s="199"/>
      <c r="AFU21" s="199"/>
      <c r="AFV21" s="199"/>
      <c r="AFW21" s="199"/>
      <c r="AFX21" s="199"/>
      <c r="AFY21" s="199"/>
      <c r="AFZ21" s="199"/>
      <c r="AGA21" s="199"/>
      <c r="AGB21" s="199"/>
      <c r="AGC21" s="199"/>
      <c r="AGD21" s="199"/>
      <c r="AGE21" s="199"/>
      <c r="AGF21" s="199"/>
      <c r="AGG21" s="199"/>
      <c r="AGH21" s="199"/>
      <c r="AGI21" s="199"/>
      <c r="AGJ21" s="199"/>
      <c r="AGK21" s="199"/>
      <c r="AGL21" s="199"/>
      <c r="AGM21" s="199"/>
      <c r="AGN21" s="199"/>
      <c r="AGO21" s="199"/>
      <c r="AGP21" s="199"/>
      <c r="AGQ21" s="199"/>
      <c r="AGR21" s="199"/>
      <c r="AGS21" s="199"/>
      <c r="AGT21" s="199"/>
      <c r="AGU21" s="199"/>
      <c r="AGV21" s="199"/>
      <c r="AGW21" s="199"/>
      <c r="AGX21" s="199"/>
      <c r="AGY21" s="199"/>
      <c r="AGZ21" s="199"/>
      <c r="AHA21" s="199"/>
      <c r="AHB21" s="199"/>
      <c r="AHC21" s="199"/>
      <c r="AHD21" s="199"/>
      <c r="AHE21" s="199"/>
      <c r="AHF21" s="199"/>
      <c r="AHG21" s="199"/>
      <c r="AHH21" s="199"/>
      <c r="AHI21" s="199"/>
      <c r="AHJ21" s="199"/>
      <c r="AHK21" s="199"/>
      <c r="AHL21" s="199"/>
      <c r="AHM21" s="199"/>
      <c r="AHN21" s="199"/>
      <c r="AHO21" s="199"/>
      <c r="AHP21" s="199"/>
      <c r="AHQ21" s="199"/>
      <c r="AHR21" s="199"/>
      <c r="AHS21" s="199"/>
      <c r="AHT21" s="199"/>
      <c r="AHU21" s="199"/>
      <c r="AHV21" s="199"/>
      <c r="AHW21" s="199"/>
      <c r="AHX21" s="199"/>
      <c r="AHY21" s="199"/>
      <c r="AHZ21" s="199"/>
      <c r="AIA21" s="199"/>
      <c r="AIB21" s="199"/>
      <c r="AIC21" s="199"/>
      <c r="AID21" s="199"/>
      <c r="AIE21" s="199"/>
      <c r="AIF21" s="199"/>
      <c r="AIG21" s="199"/>
      <c r="AIH21" s="199"/>
      <c r="AII21" s="199"/>
      <c r="AIJ21" s="199"/>
      <c r="AIK21" s="199"/>
      <c r="AIL21" s="199"/>
      <c r="AIM21" s="199"/>
      <c r="AIN21" s="199"/>
      <c r="AIO21" s="199"/>
      <c r="AIP21" s="199"/>
      <c r="AIQ21" s="199"/>
      <c r="AIR21" s="199"/>
      <c r="AIS21" s="199"/>
      <c r="AIT21" s="199"/>
      <c r="AIU21" s="199"/>
      <c r="AIV21" s="199"/>
      <c r="AIW21" s="199"/>
      <c r="AIX21" s="199"/>
      <c r="AIY21" s="199"/>
      <c r="AIZ21" s="199"/>
      <c r="AJA21" s="199"/>
      <c r="AJB21" s="199"/>
      <c r="AJC21" s="199"/>
      <c r="AJD21" s="199"/>
      <c r="AJE21" s="199"/>
      <c r="AJF21" s="199"/>
      <c r="AJG21" s="199"/>
      <c r="AJH21" s="199"/>
      <c r="AJI21" s="199"/>
      <c r="AJJ21" s="199"/>
      <c r="AJK21" s="199"/>
      <c r="AJL21" s="199"/>
      <c r="AJM21" s="199"/>
      <c r="AJN21" s="199"/>
      <c r="AJO21" s="199"/>
      <c r="AJP21" s="199"/>
      <c r="AJQ21" s="199"/>
      <c r="AJR21" s="199"/>
      <c r="AJS21" s="199"/>
      <c r="AJT21" s="199"/>
      <c r="AJU21" s="199"/>
      <c r="AJV21" s="199"/>
      <c r="AJW21" s="199"/>
      <c r="AJX21" s="199"/>
      <c r="AJY21" s="199"/>
      <c r="AJZ21" s="199"/>
      <c r="AKA21" s="199"/>
      <c r="AKB21" s="199"/>
      <c r="AKC21" s="199"/>
      <c r="AKD21" s="199"/>
      <c r="AKE21" s="199"/>
      <c r="AKF21" s="199"/>
      <c r="AKG21" s="199"/>
      <c r="AKH21" s="199"/>
      <c r="AKI21" s="199"/>
      <c r="AKJ21" s="199"/>
      <c r="AKK21" s="199"/>
      <c r="AKL21" s="199"/>
      <c r="AKM21" s="199"/>
      <c r="AKN21" s="199"/>
      <c r="AKO21" s="199"/>
      <c r="AKP21" s="199"/>
      <c r="AKQ21" s="199"/>
      <c r="AKR21" s="199"/>
      <c r="AKS21" s="199"/>
      <c r="AKT21" s="199"/>
      <c r="AKU21" s="199"/>
      <c r="AKV21" s="199"/>
      <c r="AKW21" s="199"/>
      <c r="AKX21" s="199"/>
      <c r="AKY21" s="199"/>
      <c r="AKZ21" s="199"/>
      <c r="ALA21" s="199"/>
      <c r="ALB21" s="199"/>
      <c r="ALC21" s="199"/>
      <c r="ALD21" s="199"/>
      <c r="ALE21" s="199"/>
      <c r="ALF21" s="199"/>
      <c r="ALG21" s="199"/>
      <c r="ALH21" s="199"/>
      <c r="ALI21" s="199"/>
      <c r="ALJ21" s="199"/>
      <c r="ALK21" s="199"/>
      <c r="ALL21" s="199"/>
      <c r="ALM21" s="199"/>
      <c r="ALN21" s="199"/>
      <c r="ALO21" s="199"/>
      <c r="ALP21" s="199"/>
      <c r="ALQ21" s="199"/>
      <c r="ALR21" s="199"/>
      <c r="ALS21" s="199"/>
      <c r="ALT21" s="199"/>
      <c r="ALU21" s="199"/>
      <c r="ALV21" s="199"/>
      <c r="ALW21" s="199"/>
      <c r="ALX21" s="199"/>
      <c r="ALY21" s="199"/>
      <c r="ALZ21" s="199"/>
      <c r="AMA21" s="199"/>
      <c r="AMB21" s="199"/>
      <c r="AMC21" s="199"/>
      <c r="AMD21" s="199"/>
      <c r="AME21" s="199"/>
      <c r="AMF21" s="199"/>
      <c r="AMG21" s="199"/>
      <c r="AMH21" s="199"/>
      <c r="AMI21" s="199"/>
      <c r="AMJ21" s="199"/>
    </row>
    <row r="22" spans="1:1024" s="199" customFormat="1" ht="30" customHeight="1" x14ac:dyDescent="0.35">
      <c r="A22" s="293">
        <v>9</v>
      </c>
      <c r="B22" s="188">
        <f>'Наукова та інноваційна'!B27</f>
        <v>0</v>
      </c>
      <c r="C22" s="201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292">
        <v>9</v>
      </c>
      <c r="AF22" s="190">
        <f t="shared" si="0"/>
        <v>0</v>
      </c>
      <c r="AG22" s="195"/>
      <c r="AH22" s="195"/>
      <c r="AI22" s="195"/>
      <c r="AJ22" s="195"/>
      <c r="AK22" s="195"/>
      <c r="AL22" s="195"/>
      <c r="AM22" s="195"/>
      <c r="AN22" s="195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  <c r="BR22" s="292">
        <v>9</v>
      </c>
      <c r="BS22" s="190">
        <f t="shared" si="1"/>
        <v>0</v>
      </c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95"/>
      <c r="CX22" s="187">
        <f t="shared" si="2"/>
        <v>0</v>
      </c>
    </row>
    <row r="23" spans="1:1024" s="209" customFormat="1" ht="30" customHeight="1" x14ac:dyDescent="0.4">
      <c r="A23" s="293">
        <v>10</v>
      </c>
      <c r="B23" s="188">
        <f>'Наукова та інноваційна'!B28</f>
        <v>0</v>
      </c>
      <c r="C23" s="200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293">
        <v>11</v>
      </c>
      <c r="AF23" s="190">
        <f t="shared" si="0"/>
        <v>0</v>
      </c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  <c r="BR23" s="293">
        <v>11</v>
      </c>
      <c r="BS23" s="190">
        <f t="shared" si="1"/>
        <v>0</v>
      </c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87">
        <f t="shared" si="2"/>
        <v>0</v>
      </c>
    </row>
    <row r="24" spans="1:1024" s="199" customFormat="1" ht="30" customHeight="1" x14ac:dyDescent="0.4">
      <c r="A24" s="293">
        <v>11</v>
      </c>
      <c r="B24" s="188">
        <f>'Наукова та інноваційна'!B29</f>
        <v>0</v>
      </c>
      <c r="C24" s="196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292">
        <v>11</v>
      </c>
      <c r="AF24" s="190">
        <f t="shared" si="0"/>
        <v>0</v>
      </c>
      <c r="AG24" s="195"/>
      <c r="AH24" s="195"/>
      <c r="AI24" s="195"/>
      <c r="AJ24" s="195"/>
      <c r="AK24" s="195"/>
      <c r="AL24" s="195"/>
      <c r="AM24" s="195"/>
      <c r="AN24" s="195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8"/>
      <c r="BM24" s="198"/>
      <c r="BN24" s="198"/>
      <c r="BO24" s="197"/>
      <c r="BP24" s="197"/>
      <c r="BQ24" s="197"/>
      <c r="BR24" s="292">
        <v>11</v>
      </c>
      <c r="BS24" s="190">
        <f t="shared" si="1"/>
        <v>0</v>
      </c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95"/>
      <c r="CX24" s="187">
        <f t="shared" si="2"/>
        <v>0</v>
      </c>
    </row>
    <row r="25" spans="1:1024" s="199" customFormat="1" ht="30" customHeight="1" x14ac:dyDescent="0.35">
      <c r="A25" s="293">
        <v>12</v>
      </c>
      <c r="B25" s="188">
        <f>'Наукова та інноваційна'!B30</f>
        <v>0</v>
      </c>
      <c r="C25" s="196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92">
        <v>12</v>
      </c>
      <c r="AF25" s="190">
        <f t="shared" si="0"/>
        <v>0</v>
      </c>
      <c r="AG25" s="210"/>
      <c r="AH25" s="210"/>
      <c r="AI25" s="210"/>
      <c r="AJ25" s="210"/>
      <c r="AK25" s="210"/>
      <c r="AL25" s="210"/>
      <c r="AM25" s="210"/>
      <c r="AN25" s="210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292">
        <v>12</v>
      </c>
      <c r="BS25" s="190">
        <f t="shared" si="1"/>
        <v>0</v>
      </c>
      <c r="BT25" s="210"/>
      <c r="BU25" s="210"/>
      <c r="BV25" s="210"/>
      <c r="BW25" s="210"/>
      <c r="BX25" s="210"/>
      <c r="BY25" s="210"/>
      <c r="BZ25" s="210"/>
      <c r="CA25" s="210"/>
      <c r="CB25" s="210"/>
      <c r="CC25" s="210"/>
      <c r="CD25" s="210"/>
      <c r="CE25" s="210"/>
      <c r="CF25" s="210"/>
      <c r="CG25" s="210"/>
      <c r="CH25" s="210"/>
      <c r="CI25" s="210"/>
      <c r="CJ25" s="210"/>
      <c r="CK25" s="210"/>
      <c r="CL25" s="210"/>
      <c r="CM25" s="210"/>
      <c r="CN25" s="210"/>
      <c r="CO25" s="210"/>
      <c r="CP25" s="210"/>
      <c r="CQ25" s="210"/>
      <c r="CR25" s="210"/>
      <c r="CS25" s="210"/>
      <c r="CT25" s="210"/>
      <c r="CU25" s="210"/>
      <c r="CV25" s="210"/>
      <c r="CW25" s="210"/>
      <c r="CX25" s="187">
        <f t="shared" si="2"/>
        <v>0</v>
      </c>
    </row>
    <row r="26" spans="1:1024" s="194" customFormat="1" ht="30" customHeight="1" x14ac:dyDescent="0.4">
      <c r="A26" s="295">
        <v>13</v>
      </c>
      <c r="B26" s="188">
        <f>'Наукова та інноваційна'!B31</f>
        <v>0</v>
      </c>
      <c r="C26" s="189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91">
        <v>13</v>
      </c>
      <c r="AF26" s="190">
        <f t="shared" si="0"/>
        <v>0</v>
      </c>
      <c r="AG26" s="211"/>
      <c r="AH26" s="211"/>
      <c r="AI26" s="211"/>
      <c r="AJ26" s="211"/>
      <c r="AK26" s="211"/>
      <c r="AL26" s="211"/>
      <c r="AM26" s="211"/>
      <c r="AN26" s="21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191"/>
      <c r="BJ26" s="191"/>
      <c r="BK26" s="191"/>
      <c r="BL26" s="198"/>
      <c r="BM26" s="198"/>
      <c r="BN26" s="191"/>
      <c r="BO26" s="191"/>
      <c r="BP26" s="191"/>
      <c r="BQ26" s="191"/>
      <c r="BR26" s="291">
        <v>13</v>
      </c>
      <c r="BS26" s="190">
        <f t="shared" si="1"/>
        <v>0</v>
      </c>
      <c r="BT26" s="211"/>
      <c r="BU26" s="211"/>
      <c r="BV26" s="211"/>
      <c r="BW26" s="211"/>
      <c r="BX26" s="211"/>
      <c r="BY26" s="211"/>
      <c r="BZ26" s="211"/>
      <c r="CA26" s="211"/>
      <c r="CB26" s="211"/>
      <c r="CC26" s="211"/>
      <c r="CD26" s="211"/>
      <c r="CE26" s="211"/>
      <c r="CF26" s="211"/>
      <c r="CG26" s="211"/>
      <c r="CH26" s="211"/>
      <c r="CI26" s="211"/>
      <c r="CJ26" s="211"/>
      <c r="CK26" s="211"/>
      <c r="CL26" s="211"/>
      <c r="CM26" s="211"/>
      <c r="CN26" s="211"/>
      <c r="CO26" s="211"/>
      <c r="CP26" s="211"/>
      <c r="CQ26" s="211"/>
      <c r="CR26" s="211"/>
      <c r="CS26" s="211"/>
      <c r="CT26" s="211"/>
      <c r="CU26" s="211"/>
      <c r="CV26" s="211"/>
      <c r="CW26" s="211"/>
      <c r="CX26" s="187">
        <f t="shared" si="2"/>
        <v>0</v>
      </c>
    </row>
    <row r="27" spans="1:1024" s="194" customFormat="1" ht="30" customHeight="1" x14ac:dyDescent="0.35">
      <c r="A27" s="293">
        <v>14</v>
      </c>
      <c r="B27" s="188">
        <f>'Наукова та інноваційна'!B32</f>
        <v>0</v>
      </c>
      <c r="C27" s="189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92">
        <v>14</v>
      </c>
      <c r="AF27" s="190">
        <f t="shared" si="0"/>
        <v>0</v>
      </c>
      <c r="AG27" s="211"/>
      <c r="AH27" s="211"/>
      <c r="AI27" s="211"/>
      <c r="AJ27" s="211"/>
      <c r="AK27" s="211"/>
      <c r="AL27" s="211"/>
      <c r="AM27" s="211"/>
      <c r="AN27" s="21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292">
        <v>14</v>
      </c>
      <c r="BS27" s="190">
        <f t="shared" si="1"/>
        <v>0</v>
      </c>
      <c r="BT27" s="211"/>
      <c r="BU27" s="211"/>
      <c r="BV27" s="211"/>
      <c r="BW27" s="211"/>
      <c r="BX27" s="211"/>
      <c r="BY27" s="211"/>
      <c r="BZ27" s="211"/>
      <c r="CA27" s="211"/>
      <c r="CB27" s="211"/>
      <c r="CC27" s="211"/>
      <c r="CD27" s="211"/>
      <c r="CE27" s="211"/>
      <c r="CF27" s="211"/>
      <c r="CG27" s="211"/>
      <c r="CH27" s="211"/>
      <c r="CI27" s="211"/>
      <c r="CJ27" s="211"/>
      <c r="CK27" s="211"/>
      <c r="CL27" s="211"/>
      <c r="CM27" s="211"/>
      <c r="CN27" s="211"/>
      <c r="CO27" s="211"/>
      <c r="CP27" s="211"/>
      <c r="CQ27" s="211"/>
      <c r="CR27" s="211"/>
      <c r="CS27" s="211"/>
      <c r="CT27" s="211"/>
      <c r="CU27" s="211"/>
      <c r="CV27" s="211"/>
      <c r="CW27" s="211"/>
      <c r="CX27" s="187">
        <f t="shared" si="2"/>
        <v>0</v>
      </c>
    </row>
    <row r="28" spans="1:1024" s="199" customFormat="1" ht="30" customHeight="1" x14ac:dyDescent="0.35">
      <c r="A28" s="295">
        <v>15</v>
      </c>
      <c r="B28" s="188">
        <f>'Наукова та інноваційна'!B33</f>
        <v>0</v>
      </c>
      <c r="C28" s="201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7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291">
        <v>15</v>
      </c>
      <c r="AF28" s="190">
        <f t="shared" si="0"/>
        <v>0</v>
      </c>
      <c r="AG28" s="187"/>
      <c r="AH28" s="187"/>
      <c r="AI28" s="187"/>
      <c r="AJ28" s="187"/>
      <c r="AK28" s="187"/>
      <c r="AL28" s="187"/>
      <c r="AM28" s="187"/>
      <c r="AN28" s="187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291">
        <v>15</v>
      </c>
      <c r="BS28" s="190">
        <f t="shared" si="1"/>
        <v>0</v>
      </c>
      <c r="BT28" s="187"/>
      <c r="BU28" s="187"/>
      <c r="BV28" s="187"/>
      <c r="BW28" s="187"/>
      <c r="BX28" s="187"/>
      <c r="BY28" s="187"/>
      <c r="BZ28" s="187"/>
      <c r="CA28" s="187"/>
      <c r="CB28" s="187"/>
      <c r="CC28" s="187"/>
      <c r="CD28" s="187"/>
      <c r="CE28" s="187"/>
      <c r="CF28" s="187"/>
      <c r="CG28" s="187"/>
      <c r="CH28" s="187"/>
      <c r="CI28" s="187"/>
      <c r="CJ28" s="187"/>
      <c r="CK28" s="187"/>
      <c r="CL28" s="187"/>
      <c r="CM28" s="187"/>
      <c r="CN28" s="187"/>
      <c r="CO28" s="187"/>
      <c r="CP28" s="187"/>
      <c r="CQ28" s="187"/>
      <c r="CR28" s="187"/>
      <c r="CS28" s="187"/>
      <c r="CT28" s="187"/>
      <c r="CU28" s="187"/>
      <c r="CV28" s="187"/>
      <c r="CW28" s="187"/>
      <c r="CX28" s="187">
        <f t="shared" si="2"/>
        <v>0</v>
      </c>
    </row>
    <row r="29" spans="1:1024" s="199" customFormat="1" ht="30" customHeight="1" x14ac:dyDescent="0.35">
      <c r="A29" s="296">
        <v>16</v>
      </c>
      <c r="B29" s="188">
        <f>'Наукова та інноваційна'!B34</f>
        <v>0</v>
      </c>
      <c r="C29" s="288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65"/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94">
        <v>16</v>
      </c>
      <c r="AF29" s="190">
        <f t="shared" si="0"/>
        <v>0</v>
      </c>
      <c r="AG29" s="287"/>
      <c r="AH29" s="287"/>
      <c r="AI29" s="287"/>
      <c r="AJ29" s="287"/>
      <c r="AK29" s="287"/>
      <c r="AL29" s="287"/>
      <c r="AM29" s="287"/>
      <c r="AN29" s="287"/>
      <c r="AO29" s="266"/>
      <c r="AP29" s="266"/>
      <c r="AQ29" s="266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6"/>
      <c r="BD29" s="266"/>
      <c r="BE29" s="266"/>
      <c r="BF29" s="266"/>
      <c r="BG29" s="266"/>
      <c r="BH29" s="266"/>
      <c r="BI29" s="266"/>
      <c r="BJ29" s="266"/>
      <c r="BK29" s="266"/>
      <c r="BL29" s="266"/>
      <c r="BM29" s="266"/>
      <c r="BN29" s="266"/>
      <c r="BO29" s="266"/>
      <c r="BP29" s="266"/>
      <c r="BQ29" s="266"/>
      <c r="BR29" s="294">
        <v>16</v>
      </c>
      <c r="BS29" s="190">
        <f t="shared" si="1"/>
        <v>0</v>
      </c>
      <c r="BT29" s="287"/>
      <c r="BU29" s="287"/>
      <c r="BV29" s="287"/>
      <c r="BW29" s="287"/>
      <c r="BX29" s="287"/>
      <c r="BY29" s="287"/>
      <c r="BZ29" s="287"/>
      <c r="CA29" s="287"/>
      <c r="CB29" s="287"/>
      <c r="CC29" s="287"/>
      <c r="CD29" s="287"/>
      <c r="CE29" s="287"/>
      <c r="CF29" s="287"/>
      <c r="CG29" s="287"/>
      <c r="CH29" s="287"/>
      <c r="CI29" s="287"/>
      <c r="CJ29" s="287"/>
      <c r="CK29" s="287"/>
      <c r="CL29" s="287"/>
      <c r="CM29" s="287"/>
      <c r="CN29" s="287"/>
      <c r="CO29" s="287"/>
      <c r="CP29" s="287"/>
      <c r="CQ29" s="287"/>
      <c r="CR29" s="287"/>
      <c r="CS29" s="287"/>
      <c r="CT29" s="287"/>
      <c r="CU29" s="287"/>
      <c r="CV29" s="287"/>
      <c r="CW29" s="287"/>
      <c r="CX29" s="187">
        <f t="shared" si="2"/>
        <v>0</v>
      </c>
    </row>
    <row r="30" spans="1:1024" s="199" customFormat="1" ht="30" customHeight="1" x14ac:dyDescent="0.35">
      <c r="A30" s="296">
        <v>17</v>
      </c>
      <c r="B30" s="188">
        <f>'Наукова та інноваційна'!B35</f>
        <v>0</v>
      </c>
      <c r="C30" s="288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65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289"/>
      <c r="AE30" s="294">
        <v>17</v>
      </c>
      <c r="AF30" s="190">
        <f t="shared" si="0"/>
        <v>0</v>
      </c>
      <c r="AG30" s="287"/>
      <c r="AH30" s="287"/>
      <c r="AI30" s="287"/>
      <c r="AJ30" s="287"/>
      <c r="AK30" s="287"/>
      <c r="AL30" s="287"/>
      <c r="AM30" s="287"/>
      <c r="AN30" s="287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266"/>
      <c r="BL30" s="266"/>
      <c r="BM30" s="266"/>
      <c r="BN30" s="266"/>
      <c r="BO30" s="266"/>
      <c r="BP30" s="266"/>
      <c r="BQ30" s="266"/>
      <c r="BR30" s="294">
        <v>17</v>
      </c>
      <c r="BS30" s="190">
        <f t="shared" si="1"/>
        <v>0</v>
      </c>
      <c r="BT30" s="287"/>
      <c r="BU30" s="287"/>
      <c r="BV30" s="287"/>
      <c r="BW30" s="287"/>
      <c r="BX30" s="287"/>
      <c r="BY30" s="287"/>
      <c r="BZ30" s="287"/>
      <c r="CA30" s="287"/>
      <c r="CB30" s="287"/>
      <c r="CC30" s="287"/>
      <c r="CD30" s="287"/>
      <c r="CE30" s="287"/>
      <c r="CF30" s="287"/>
      <c r="CG30" s="287"/>
      <c r="CH30" s="287"/>
      <c r="CI30" s="287"/>
      <c r="CJ30" s="287"/>
      <c r="CK30" s="287"/>
      <c r="CL30" s="287"/>
      <c r="CM30" s="287"/>
      <c r="CN30" s="287"/>
      <c r="CO30" s="287"/>
      <c r="CP30" s="287"/>
      <c r="CQ30" s="287"/>
      <c r="CR30" s="287"/>
      <c r="CS30" s="287"/>
      <c r="CT30" s="287"/>
      <c r="CU30" s="287"/>
      <c r="CV30" s="287"/>
      <c r="CW30" s="287"/>
      <c r="CX30" s="187">
        <f t="shared" si="2"/>
        <v>0</v>
      </c>
    </row>
    <row r="31" spans="1:1024" s="199" customFormat="1" ht="30" customHeight="1" x14ac:dyDescent="0.35">
      <c r="A31" s="296">
        <v>18</v>
      </c>
      <c r="B31" s="188">
        <f>'Наукова та інноваційна'!B36</f>
        <v>0</v>
      </c>
      <c r="C31" s="288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65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94">
        <v>18</v>
      </c>
      <c r="AF31" s="190">
        <f t="shared" si="0"/>
        <v>0</v>
      </c>
      <c r="AG31" s="287"/>
      <c r="AH31" s="287"/>
      <c r="AI31" s="287"/>
      <c r="AJ31" s="287"/>
      <c r="AK31" s="287"/>
      <c r="AL31" s="287"/>
      <c r="AM31" s="287"/>
      <c r="AN31" s="287"/>
      <c r="AO31" s="266"/>
      <c r="AP31" s="266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  <c r="BK31" s="266"/>
      <c r="BL31" s="266"/>
      <c r="BM31" s="266"/>
      <c r="BN31" s="266"/>
      <c r="BO31" s="266"/>
      <c r="BP31" s="266"/>
      <c r="BQ31" s="266"/>
      <c r="BR31" s="294">
        <v>18</v>
      </c>
      <c r="BS31" s="190">
        <f t="shared" si="1"/>
        <v>0</v>
      </c>
      <c r="BT31" s="287"/>
      <c r="BU31" s="287"/>
      <c r="BV31" s="287"/>
      <c r="BW31" s="287"/>
      <c r="BX31" s="287"/>
      <c r="BY31" s="287"/>
      <c r="BZ31" s="287"/>
      <c r="CA31" s="287"/>
      <c r="CB31" s="287"/>
      <c r="CC31" s="287"/>
      <c r="CD31" s="287"/>
      <c r="CE31" s="287"/>
      <c r="CF31" s="287"/>
      <c r="CG31" s="287"/>
      <c r="CH31" s="287"/>
      <c r="CI31" s="287"/>
      <c r="CJ31" s="287"/>
      <c r="CK31" s="287"/>
      <c r="CL31" s="287"/>
      <c r="CM31" s="287"/>
      <c r="CN31" s="287"/>
      <c r="CO31" s="287"/>
      <c r="CP31" s="287"/>
      <c r="CQ31" s="287"/>
      <c r="CR31" s="287"/>
      <c r="CS31" s="287"/>
      <c r="CT31" s="287"/>
      <c r="CU31" s="287"/>
      <c r="CV31" s="287"/>
      <c r="CW31" s="287"/>
      <c r="CX31" s="187">
        <f t="shared" si="2"/>
        <v>0</v>
      </c>
    </row>
    <row r="32" spans="1:1024" s="199" customFormat="1" ht="30" customHeight="1" x14ac:dyDescent="0.35">
      <c r="A32" s="296">
        <v>19</v>
      </c>
      <c r="B32" s="188">
        <f>'Наукова та інноваційна'!B37</f>
        <v>0</v>
      </c>
      <c r="C32" s="288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65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94">
        <v>19</v>
      </c>
      <c r="AF32" s="190">
        <f t="shared" si="0"/>
        <v>0</v>
      </c>
      <c r="AG32" s="287"/>
      <c r="AH32" s="287"/>
      <c r="AI32" s="287"/>
      <c r="AJ32" s="287"/>
      <c r="AK32" s="287"/>
      <c r="AL32" s="287"/>
      <c r="AM32" s="287"/>
      <c r="AN32" s="287"/>
      <c r="AO32" s="266"/>
      <c r="AP32" s="266"/>
      <c r="AQ32" s="266"/>
      <c r="AR32" s="266"/>
      <c r="AS32" s="266"/>
      <c r="AT32" s="266"/>
      <c r="AU32" s="266"/>
      <c r="AV32" s="266"/>
      <c r="AW32" s="266"/>
      <c r="AX32" s="266"/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6"/>
      <c r="BK32" s="266"/>
      <c r="BL32" s="266"/>
      <c r="BM32" s="266"/>
      <c r="BN32" s="266"/>
      <c r="BO32" s="266"/>
      <c r="BP32" s="266"/>
      <c r="BQ32" s="266"/>
      <c r="BR32" s="294">
        <v>19</v>
      </c>
      <c r="BS32" s="190">
        <f t="shared" si="1"/>
        <v>0</v>
      </c>
      <c r="BT32" s="287"/>
      <c r="BU32" s="287"/>
      <c r="BV32" s="287"/>
      <c r="BW32" s="287"/>
      <c r="BX32" s="287"/>
      <c r="BY32" s="287"/>
      <c r="BZ32" s="287"/>
      <c r="CA32" s="287"/>
      <c r="CB32" s="287"/>
      <c r="CC32" s="287"/>
      <c r="CD32" s="287"/>
      <c r="CE32" s="287"/>
      <c r="CF32" s="287"/>
      <c r="CG32" s="287"/>
      <c r="CH32" s="287"/>
      <c r="CI32" s="287"/>
      <c r="CJ32" s="287"/>
      <c r="CK32" s="287"/>
      <c r="CL32" s="287"/>
      <c r="CM32" s="287"/>
      <c r="CN32" s="287"/>
      <c r="CO32" s="287"/>
      <c r="CP32" s="287"/>
      <c r="CQ32" s="287"/>
      <c r="CR32" s="287"/>
      <c r="CS32" s="287"/>
      <c r="CT32" s="287"/>
      <c r="CU32" s="287"/>
      <c r="CV32" s="287"/>
      <c r="CW32" s="287"/>
      <c r="CX32" s="187">
        <f t="shared" si="2"/>
        <v>0</v>
      </c>
    </row>
    <row r="33" spans="1:102" s="178" customFormat="1" ht="30" customHeight="1" x14ac:dyDescent="0.35">
      <c r="A33" s="293">
        <v>20</v>
      </c>
      <c r="B33" s="188">
        <f>'Наукова та інноваційна'!B38</f>
        <v>0</v>
      </c>
      <c r="C33" s="170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55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292">
        <v>20</v>
      </c>
      <c r="AF33" s="190">
        <f t="shared" si="0"/>
        <v>0</v>
      </c>
      <c r="AG33" s="168"/>
      <c r="AH33" s="168"/>
      <c r="AI33" s="168"/>
      <c r="AJ33" s="168"/>
      <c r="AK33" s="168"/>
      <c r="AL33" s="168"/>
      <c r="AM33" s="168"/>
      <c r="AN33" s="168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292">
        <v>20</v>
      </c>
      <c r="BS33" s="190">
        <f t="shared" si="1"/>
        <v>0</v>
      </c>
      <c r="BT33" s="168"/>
      <c r="BU33" s="168"/>
      <c r="BV33" s="168"/>
      <c r="BW33" s="168"/>
      <c r="BX33" s="168"/>
      <c r="BY33" s="168"/>
      <c r="BZ33" s="168"/>
      <c r="CA33" s="168"/>
      <c r="CB33" s="168"/>
      <c r="CC33" s="168"/>
      <c r="CD33" s="168"/>
      <c r="CE33" s="168"/>
      <c r="CF33" s="168"/>
      <c r="CG33" s="168"/>
      <c r="CH33" s="168"/>
      <c r="CI33" s="168"/>
      <c r="CJ33" s="168"/>
      <c r="CK33" s="168"/>
      <c r="CL33" s="168"/>
      <c r="CM33" s="168"/>
      <c r="CN33" s="168"/>
      <c r="CO33" s="168"/>
      <c r="CP33" s="168"/>
      <c r="CQ33" s="168"/>
      <c r="CR33" s="168"/>
      <c r="CS33" s="168"/>
      <c r="CT33" s="168"/>
      <c r="CU33" s="168"/>
      <c r="CV33" s="168"/>
      <c r="CW33" s="168"/>
      <c r="CX33" s="187">
        <f t="shared" si="2"/>
        <v>0</v>
      </c>
    </row>
    <row r="34" spans="1:102" s="167" customFormat="1" ht="30" customHeight="1" x14ac:dyDescent="0.35">
      <c r="A34" s="171"/>
      <c r="B34" s="172" t="s">
        <v>142</v>
      </c>
      <c r="C34" s="154">
        <f>SUM(C14:C33)</f>
        <v>0</v>
      </c>
      <c r="D34" s="154">
        <f t="shared" ref="D34:AD34" si="3">SUM(D14:D33)</f>
        <v>0</v>
      </c>
      <c r="E34" s="154">
        <f t="shared" si="3"/>
        <v>0</v>
      </c>
      <c r="F34" s="154">
        <f t="shared" si="3"/>
        <v>0</v>
      </c>
      <c r="G34" s="154">
        <f t="shared" si="3"/>
        <v>0</v>
      </c>
      <c r="H34" s="154">
        <f t="shared" si="3"/>
        <v>0</v>
      </c>
      <c r="I34" s="154">
        <f t="shared" si="3"/>
        <v>0</v>
      </c>
      <c r="J34" s="154">
        <f t="shared" si="3"/>
        <v>0</v>
      </c>
      <c r="K34" s="154">
        <f t="shared" si="3"/>
        <v>0</v>
      </c>
      <c r="L34" s="154">
        <f t="shared" si="3"/>
        <v>0</v>
      </c>
      <c r="M34" s="154">
        <f t="shared" si="3"/>
        <v>0</v>
      </c>
      <c r="N34" s="154">
        <f t="shared" si="3"/>
        <v>0</v>
      </c>
      <c r="O34" s="154">
        <f t="shared" si="3"/>
        <v>0</v>
      </c>
      <c r="P34" s="154">
        <f t="shared" si="3"/>
        <v>0</v>
      </c>
      <c r="Q34" s="154">
        <f t="shared" si="3"/>
        <v>0</v>
      </c>
      <c r="R34" s="154">
        <f t="shared" si="3"/>
        <v>0</v>
      </c>
      <c r="S34" s="154">
        <f t="shared" si="3"/>
        <v>0</v>
      </c>
      <c r="T34" s="154">
        <f t="shared" si="3"/>
        <v>0</v>
      </c>
      <c r="U34" s="154">
        <f t="shared" si="3"/>
        <v>0</v>
      </c>
      <c r="V34" s="154">
        <f t="shared" si="3"/>
        <v>0</v>
      </c>
      <c r="W34" s="154">
        <f t="shared" si="3"/>
        <v>0</v>
      </c>
      <c r="X34" s="154">
        <f t="shared" si="3"/>
        <v>0</v>
      </c>
      <c r="Y34" s="154">
        <f t="shared" si="3"/>
        <v>0</v>
      </c>
      <c r="Z34" s="154">
        <f t="shared" si="3"/>
        <v>0</v>
      </c>
      <c r="AA34" s="154">
        <f t="shared" si="3"/>
        <v>0</v>
      </c>
      <c r="AB34" s="154">
        <f t="shared" si="3"/>
        <v>0</v>
      </c>
      <c r="AC34" s="154">
        <f t="shared" si="3"/>
        <v>0</v>
      </c>
      <c r="AD34" s="154">
        <f t="shared" si="3"/>
        <v>0</v>
      </c>
      <c r="AE34" s="171"/>
      <c r="AF34" s="172" t="s">
        <v>142</v>
      </c>
      <c r="AG34" s="154">
        <f>SUM(AG14:AG33)</f>
        <v>0</v>
      </c>
      <c r="AH34" s="154">
        <f t="shared" ref="AH34:BQ34" si="4">SUM(AH14:AH33)</f>
        <v>0</v>
      </c>
      <c r="AI34" s="154">
        <f t="shared" si="4"/>
        <v>0</v>
      </c>
      <c r="AJ34" s="154">
        <f t="shared" si="4"/>
        <v>0</v>
      </c>
      <c r="AK34" s="154">
        <f t="shared" si="4"/>
        <v>0</v>
      </c>
      <c r="AL34" s="154">
        <f t="shared" si="4"/>
        <v>0</v>
      </c>
      <c r="AM34" s="154">
        <f t="shared" si="4"/>
        <v>0</v>
      </c>
      <c r="AN34" s="154">
        <f t="shared" si="4"/>
        <v>0</v>
      </c>
      <c r="AO34" s="154">
        <f t="shared" si="4"/>
        <v>0</v>
      </c>
      <c r="AP34" s="154">
        <f t="shared" si="4"/>
        <v>0</v>
      </c>
      <c r="AQ34" s="154">
        <f t="shared" si="4"/>
        <v>0</v>
      </c>
      <c r="AR34" s="154">
        <f t="shared" si="4"/>
        <v>0</v>
      </c>
      <c r="AS34" s="154">
        <f t="shared" si="4"/>
        <v>0</v>
      </c>
      <c r="AT34" s="154">
        <f t="shared" si="4"/>
        <v>0</v>
      </c>
      <c r="AU34" s="154">
        <f t="shared" si="4"/>
        <v>0</v>
      </c>
      <c r="AV34" s="154">
        <f t="shared" si="4"/>
        <v>0</v>
      </c>
      <c r="AW34" s="154">
        <f t="shared" si="4"/>
        <v>0</v>
      </c>
      <c r="AX34" s="154">
        <f t="shared" si="4"/>
        <v>0</v>
      </c>
      <c r="AY34" s="154">
        <f t="shared" si="4"/>
        <v>0</v>
      </c>
      <c r="AZ34" s="154">
        <f t="shared" si="4"/>
        <v>0</v>
      </c>
      <c r="BA34" s="154">
        <f t="shared" si="4"/>
        <v>0</v>
      </c>
      <c r="BB34" s="154">
        <f t="shared" si="4"/>
        <v>0</v>
      </c>
      <c r="BC34" s="154">
        <f t="shared" si="4"/>
        <v>0</v>
      </c>
      <c r="BD34" s="154">
        <f t="shared" si="4"/>
        <v>0</v>
      </c>
      <c r="BE34" s="154">
        <f t="shared" si="4"/>
        <v>0</v>
      </c>
      <c r="BF34" s="154">
        <f t="shared" si="4"/>
        <v>0</v>
      </c>
      <c r="BG34" s="154">
        <f t="shared" si="4"/>
        <v>0</v>
      </c>
      <c r="BH34" s="154">
        <f t="shared" si="4"/>
        <v>0</v>
      </c>
      <c r="BI34" s="154">
        <f t="shared" si="4"/>
        <v>0</v>
      </c>
      <c r="BJ34" s="154">
        <f t="shared" si="4"/>
        <v>0</v>
      </c>
      <c r="BK34" s="154">
        <f t="shared" si="4"/>
        <v>0</v>
      </c>
      <c r="BL34" s="154">
        <f t="shared" si="4"/>
        <v>0</v>
      </c>
      <c r="BM34" s="154">
        <f t="shared" si="4"/>
        <v>0</v>
      </c>
      <c r="BN34" s="154">
        <f t="shared" si="4"/>
        <v>0</v>
      </c>
      <c r="BO34" s="154">
        <f t="shared" si="4"/>
        <v>0</v>
      </c>
      <c r="BP34" s="154">
        <f t="shared" si="4"/>
        <v>0</v>
      </c>
      <c r="BQ34" s="154">
        <f t="shared" si="4"/>
        <v>0</v>
      </c>
      <c r="BR34" s="171"/>
      <c r="BS34" s="172" t="s">
        <v>142</v>
      </c>
      <c r="BT34" s="154">
        <f>SUM(BT14:BT33)</f>
        <v>0</v>
      </c>
      <c r="BU34" s="154">
        <f t="shared" ref="BU34:CW34" si="5">SUM(BU14:BU33)</f>
        <v>0</v>
      </c>
      <c r="BV34" s="154">
        <f t="shared" si="5"/>
        <v>0</v>
      </c>
      <c r="BW34" s="154">
        <f t="shared" si="5"/>
        <v>0</v>
      </c>
      <c r="BX34" s="154">
        <f t="shared" si="5"/>
        <v>0</v>
      </c>
      <c r="BY34" s="154">
        <f t="shared" si="5"/>
        <v>0</v>
      </c>
      <c r="BZ34" s="154">
        <f t="shared" si="5"/>
        <v>0</v>
      </c>
      <c r="CA34" s="154">
        <f t="shared" si="5"/>
        <v>0</v>
      </c>
      <c r="CB34" s="154">
        <f t="shared" si="5"/>
        <v>0</v>
      </c>
      <c r="CC34" s="154">
        <f t="shared" si="5"/>
        <v>0</v>
      </c>
      <c r="CD34" s="154">
        <f t="shared" si="5"/>
        <v>0</v>
      </c>
      <c r="CE34" s="154">
        <f t="shared" si="5"/>
        <v>0</v>
      </c>
      <c r="CF34" s="154">
        <f t="shared" si="5"/>
        <v>0</v>
      </c>
      <c r="CG34" s="154">
        <f t="shared" si="5"/>
        <v>0</v>
      </c>
      <c r="CH34" s="154">
        <f t="shared" si="5"/>
        <v>0</v>
      </c>
      <c r="CI34" s="154">
        <f t="shared" si="5"/>
        <v>0</v>
      </c>
      <c r="CJ34" s="154">
        <f t="shared" si="5"/>
        <v>0</v>
      </c>
      <c r="CK34" s="154">
        <f t="shared" si="5"/>
        <v>0</v>
      </c>
      <c r="CL34" s="154">
        <f t="shared" si="5"/>
        <v>0</v>
      </c>
      <c r="CM34" s="154">
        <f t="shared" si="5"/>
        <v>0</v>
      </c>
      <c r="CN34" s="154">
        <f t="shared" si="5"/>
        <v>0</v>
      </c>
      <c r="CO34" s="154">
        <f t="shared" si="5"/>
        <v>0</v>
      </c>
      <c r="CP34" s="154">
        <f t="shared" si="5"/>
        <v>0</v>
      </c>
      <c r="CQ34" s="154">
        <f t="shared" si="5"/>
        <v>0</v>
      </c>
      <c r="CR34" s="154">
        <f t="shared" si="5"/>
        <v>0</v>
      </c>
      <c r="CS34" s="154">
        <f t="shared" si="5"/>
        <v>0</v>
      </c>
      <c r="CT34" s="154">
        <f t="shared" si="5"/>
        <v>0</v>
      </c>
      <c r="CU34" s="154">
        <f t="shared" si="5"/>
        <v>0</v>
      </c>
      <c r="CV34" s="154">
        <f t="shared" si="5"/>
        <v>0</v>
      </c>
      <c r="CW34" s="154">
        <f t="shared" si="5"/>
        <v>0</v>
      </c>
      <c r="CX34" s="179">
        <f>SUM(CX14:CX33)</f>
        <v>0</v>
      </c>
    </row>
    <row r="35" spans="1:102" ht="18.75" customHeight="1" x14ac:dyDescent="0.4"/>
    <row r="36" spans="1:102" ht="17.25" customHeight="1" x14ac:dyDescent="0.5">
      <c r="BU36" s="39" t="s">
        <v>15</v>
      </c>
      <c r="BV36" s="39"/>
      <c r="BW36" s="39"/>
      <c r="BX36" s="18"/>
      <c r="BY36" s="18"/>
      <c r="BZ36" s="309" t="s">
        <v>372</v>
      </c>
      <c r="CA36" s="309"/>
      <c r="CB36" s="309"/>
      <c r="CC36" s="309"/>
    </row>
    <row r="37" spans="1:102" ht="23" x14ac:dyDescent="0.5">
      <c r="B37" s="39" t="s">
        <v>403</v>
      </c>
      <c r="C37" s="39"/>
      <c r="D37" s="39"/>
      <c r="E37" s="18"/>
      <c r="F37" s="18"/>
      <c r="G37" s="309"/>
      <c r="H37" s="309"/>
      <c r="I37" s="309"/>
      <c r="J37" s="309"/>
      <c r="AG37" s="39" t="s">
        <v>403</v>
      </c>
      <c r="AH37" s="39"/>
      <c r="AI37" s="39"/>
      <c r="AJ37" s="18"/>
      <c r="AK37" s="18"/>
      <c r="AP37" s="309"/>
      <c r="AQ37" s="309"/>
      <c r="AR37" s="309"/>
      <c r="AS37" s="309"/>
      <c r="AT37" s="309"/>
      <c r="AU37" s="309"/>
    </row>
    <row r="59" spans="2:2" x14ac:dyDescent="0.4">
      <c r="B59" s="149"/>
    </row>
  </sheetData>
  <sheetProtection insertRows="0"/>
  <protectedRanges>
    <protectedRange sqref="A9:CW10 A1:CW1" name="Диапазон1"/>
    <protectedRange sqref="AE19 BR17 A17 A19 AE17 BR19" name="Диапазон1_2"/>
    <protectedRange sqref="AG17:BL17" name="Диапазон1_5"/>
    <protectedRange sqref="A6:C8 D8:E8 D6:F7 G6:L8 M2:O3 M4:X4 A2:L5 P2:Y2 M5:Y8" name="Диапазон1_1"/>
    <protectedRange sqref="BM17:BQ17" name="Диапазон1_6"/>
    <protectedRange sqref="BT17:CW17" name="Диапазон1_7"/>
    <protectedRange sqref="D17:AD17" name="Диапазон1_8"/>
    <protectedRange sqref="BT16:CW16" name="Диапазон1_10"/>
    <protectedRange sqref="D28:AD33" name="Диапазон1_4"/>
    <protectedRange sqref="B59" name="Диапазон1_1_3"/>
    <protectedRange sqref="BV14:CW14 AG14:BB14 D14:AD14 BE14:BK14 BO14:BQ14" name="Диапазон1_17"/>
    <protectedRange sqref="AE14 A14 BR14 A16 AE26 BR16 A26 AE16 BR26 A28:A32 AE28:AE32 BR28:BR32" name="Диапазон1_2_2"/>
    <protectedRange sqref="B14:C14 B15:B33" name="Диапазон1_1_1_1"/>
    <protectedRange sqref="D26:AD27 BT26:CW27 AG26:BQ27" name="Диапазон1_3_4"/>
    <protectedRange sqref="C26:C27" name="Диапазон1_1_1_5"/>
    <protectedRange sqref="D16:AD16" name="Диапазон1_22"/>
    <protectedRange sqref="AG16:BQ16" name="Диапазон1_23"/>
    <protectedRange sqref="AG28:BQ33" name="Диапазон1_11_1"/>
    <protectedRange sqref="BT28:CW33" name="Диапазон1_12_1"/>
    <protectedRange sqref="D19:AD19" name="Диапазон1_5_5"/>
    <protectedRange sqref="AG19:BL19" name="Диапазон1_5_6"/>
    <protectedRange sqref="BM19:BQ19" name="Диапазон1_6_2"/>
    <protectedRange sqref="BT19:CW19" name="Диапазон1_7_2"/>
    <protectedRange sqref="D24:AD24 AG24:BK24 BT24:CW24 BT22:CW22 AG22:BQ22 D22:AD22 BO24:BQ24" name="Диапазон1_9"/>
    <protectedRange sqref="A22 AE22 BR22 A24:A25 AE24:AE25 BR24:BR25 A27 AE27 BR27 A33 AE33 BR33" name="Диапазон1_2_1"/>
    <protectedRange sqref="D25:AD25 BT25:CW25 AG25:BQ25" name="Диапазон1_3_1"/>
    <protectedRange sqref="C24:C25" name="Диапазон1_1_1_6"/>
    <protectedRange sqref="AE15 BR15 A15" name="Диапазон1_2_3"/>
    <protectedRange sqref="D15:AD15 AG15:BK15" name="Диапазон1_5_7"/>
    <protectedRange sqref="C15" name="Диапазон1_1_1_7"/>
    <protectedRange sqref="BN15:BQ15" name="Диапазон1_6_3"/>
    <protectedRange sqref="BT15:CW15" name="Диапазон1_7_3"/>
    <protectedRange sqref="BT20:CW21 AG20:BQ21 D20:AD21" name="Диапазон1_11"/>
    <protectedRange sqref="AE20:AE21 BR20:BR21 A20:A21" name="Диапазон1_2_4"/>
    <protectedRange sqref="C20:C21" name="Диапазон1_1_1_8"/>
    <protectedRange sqref="AE23 BR23 A23" name="Диапазон1_2_5"/>
    <protectedRange sqref="D23:AD23" name="Диапазон1_13_1"/>
    <protectedRange sqref="AG23:BQ23" name="Диапазон1_14_1"/>
    <protectedRange sqref="BT23:CW23" name="Диапазон1_15_1"/>
    <protectedRange sqref="AE18 BR18 A18" name="Диапазон1_2_6"/>
    <protectedRange sqref="BT18:CW18 AG18:BK18 D18:AD18 BN18:BQ18" name="Диапазон1_5_2"/>
    <protectedRange sqref="C18" name="Диапазон1_1_1_3"/>
    <protectedRange sqref="BL24:BN24" name="Диапазон1_3"/>
    <protectedRange sqref="BL18:BM18" name="Диапазон1_5_1"/>
    <protectedRange sqref="BL15" name="Диапазон1_5_3"/>
    <protectedRange sqref="BM15" name="Диапазон1_6_1"/>
    <protectedRange sqref="BC14:BD14" name="Диапазон1_12"/>
    <protectedRange sqref="BL14:BN14" name="Диапазон1_13"/>
    <protectedRange sqref="BT14:BU14" name="Диапазон1_14"/>
  </protectedRanges>
  <customSheetViews>
    <customSheetView guid="{AAD31EF0-1B8E-4AC0-B495-4BC8852ABDC2}" scale="64" showPageBreaks="1" printArea="1" view="pageBreakPreview" topLeftCell="AI10">
      <selection activeCell="AT22" sqref="AT22"/>
      <colBreaks count="1" manualBreakCount="1">
        <brk id="32" max="1048575" man="1"/>
      </colBreaks>
      <pageMargins left="0.75" right="0.75" top="0.79" bottom="0.74" header="0.5" footer="0.5"/>
      <pageSetup paperSize="9" scale="48" orientation="landscape" horizontalDpi="300" verticalDpi="300" r:id="rId1"/>
      <headerFooter alignWithMargins="0"/>
    </customSheetView>
    <customSheetView guid="{7199ECDC-9B56-40BA-8B18-B6C891DA3277}" scale="75" showPageBreaks="1" printArea="1" view="pageBreakPreview" showRuler="0">
      <selection activeCell="M50" sqref="M50"/>
      <colBreaks count="1" manualBreakCount="1">
        <brk id="32" max="1048575" man="1"/>
      </colBreaks>
      <pageMargins left="0.75" right="0.75" top="0.79" bottom="0.74" header="0.5" footer="0.5"/>
      <pageSetup paperSize="9" scale="48" orientation="landscape" horizontalDpi="300" verticalDpi="300" r:id="rId2"/>
      <headerFooter alignWithMargins="0"/>
    </customSheetView>
    <customSheetView guid="{1734F669-B10A-4EDD-BFA1-B494C2C5F23D}" scale="75" showPageBreaks="1" printArea="1" view="pageBreakPreview" topLeftCell="I1">
      <selection activeCell="AP55" sqref="AP55"/>
      <colBreaks count="1" manualBreakCount="1">
        <brk id="32" max="1048575" man="1"/>
      </colBreaks>
      <pageMargins left="0.75" right="0.75" top="0.79" bottom="0.74" header="0.5" footer="0.5"/>
      <pageSetup paperSize="9" scale="48" orientation="landscape" horizontalDpi="300" verticalDpi="300" r:id="rId3"/>
      <headerFooter alignWithMargins="0"/>
    </customSheetView>
    <customSheetView guid="{F1419D66-9E59-4FC6-82EF-6A5486F1C937}" scale="75" showPageBreaks="1" printArea="1" view="pageBreakPreview" showRuler="0" topLeftCell="AI11">
      <selection activeCell="BR23" sqref="BR23"/>
      <colBreaks count="1" manualBreakCount="1">
        <brk id="32" max="1048575" man="1"/>
      </colBreaks>
      <pageMargins left="0.75" right="0.75" top="0.79" bottom="0.74" header="0.5" footer="0.5"/>
      <pageSetup paperSize="9" scale="48" orientation="landscape" horizontalDpi="300" verticalDpi="300" r:id="rId4"/>
      <headerFooter alignWithMargins="0"/>
    </customSheetView>
    <customSheetView guid="{3EBC6C8E-DDAD-4ADB-BEF9-9B03AAE469B9}" scale="75" showPageBreaks="1" printArea="1" view="pageBreakPreview" showRuler="0" topLeftCell="AI11">
      <selection activeCell="BR23" sqref="BR23"/>
      <colBreaks count="1" manualBreakCount="1">
        <brk id="32" max="1048575" man="1"/>
      </colBreaks>
      <pageMargins left="0.75" right="0.75" top="0.79" bottom="0.74" header="0.5" footer="0.5"/>
      <pageSetup paperSize="9" scale="48" orientation="landscape" horizontalDpi="300" verticalDpi="300" r:id="rId5"/>
      <headerFooter alignWithMargins="0"/>
    </customSheetView>
    <customSheetView guid="{2C3BBDAD-621B-4BA5-ABDA-E640A7BB7D22}" scale="75" showPageBreaks="1" printArea="1" view="pageBreakPreview" topLeftCell="AZ10">
      <selection activeCell="BP15" sqref="BP15"/>
      <colBreaks count="1" manualBreakCount="1">
        <brk id="32" max="1048575" man="1"/>
      </colBreaks>
      <pageMargins left="0.75" right="0.75" top="0.79" bottom="0.74" header="0.5" footer="0.5"/>
      <pageSetup paperSize="9" scale="48" orientation="landscape" horizontalDpi="300" verticalDpi="300" r:id="rId6"/>
      <headerFooter alignWithMargins="0"/>
    </customSheetView>
  </customSheetViews>
  <mergeCells count="84">
    <mergeCell ref="BI13:BK13"/>
    <mergeCell ref="BZ36:CC36"/>
    <mergeCell ref="CW11:CW12"/>
    <mergeCell ref="CN11:CP11"/>
    <mergeCell ref="CN13:CP13"/>
    <mergeCell ref="CI13:CM13"/>
    <mergeCell ref="CQ11:CS11"/>
    <mergeCell ref="CT13:CU13"/>
    <mergeCell ref="CC11:CG11"/>
    <mergeCell ref="CQ13:CS13"/>
    <mergeCell ref="CX11:CX12"/>
    <mergeCell ref="CC13:CG13"/>
    <mergeCell ref="CV11:CV12"/>
    <mergeCell ref="CT11:CU11"/>
    <mergeCell ref="CH11:CH12"/>
    <mergeCell ref="CI11:CM11"/>
    <mergeCell ref="BH11:BH12"/>
    <mergeCell ref="BP11:BP12"/>
    <mergeCell ref="BX13:CB13"/>
    <mergeCell ref="BW11:BW12"/>
    <mergeCell ref="BV11:BV12"/>
    <mergeCell ref="BU11:BU12"/>
    <mergeCell ref="BT11:BT12"/>
    <mergeCell ref="BN11:BN12"/>
    <mergeCell ref="BM11:BM12"/>
    <mergeCell ref="BI11:BK11"/>
    <mergeCell ref="BL11:BL12"/>
    <mergeCell ref="BX11:CB11"/>
    <mergeCell ref="BQ11:BQ12"/>
    <mergeCell ref="BS11:BS12"/>
    <mergeCell ref="BO11:BO12"/>
    <mergeCell ref="BR11:BR12"/>
    <mergeCell ref="AO13:AQ13"/>
    <mergeCell ref="AV11:AV12"/>
    <mergeCell ref="BA11:BA12"/>
    <mergeCell ref="AR11:AT11"/>
    <mergeCell ref="AX11:AX12"/>
    <mergeCell ref="AR13:AT13"/>
    <mergeCell ref="AW11:AW12"/>
    <mergeCell ref="AU11:AU12"/>
    <mergeCell ref="BB11:BB12"/>
    <mergeCell ref="BC13:BD13"/>
    <mergeCell ref="BE13:BG13"/>
    <mergeCell ref="AY11:AY12"/>
    <mergeCell ref="AZ11:AZ12"/>
    <mergeCell ref="BE11:BG11"/>
    <mergeCell ref="BC11:BD11"/>
    <mergeCell ref="AN11:AN12"/>
    <mergeCell ref="B5:H5"/>
    <mergeCell ref="AM5:AQ5"/>
    <mergeCell ref="B6:L6"/>
    <mergeCell ref="AO11:AQ11"/>
    <mergeCell ref="AN8:AR8"/>
    <mergeCell ref="AF11:AF12"/>
    <mergeCell ref="AE11:AE12"/>
    <mergeCell ref="Z11:AD11"/>
    <mergeCell ref="M11:O11"/>
    <mergeCell ref="E11:E12"/>
    <mergeCell ref="F11:I11"/>
    <mergeCell ref="D11:D12"/>
    <mergeCell ref="AJ13:AM13"/>
    <mergeCell ref="S11:S12"/>
    <mergeCell ref="AG11:AI11"/>
    <mergeCell ref="AJ11:AL11"/>
    <mergeCell ref="U13:Y13"/>
    <mergeCell ref="Z13:AD13"/>
    <mergeCell ref="AG13:AI13"/>
    <mergeCell ref="U11:Y11"/>
    <mergeCell ref="B4:H4"/>
    <mergeCell ref="AP37:AU37"/>
    <mergeCell ref="G37:J37"/>
    <mergeCell ref="A1:CB1"/>
    <mergeCell ref="J13:L13"/>
    <mergeCell ref="B8:H8"/>
    <mergeCell ref="T11:T12"/>
    <mergeCell ref="P13:R13"/>
    <mergeCell ref="A11:A12"/>
    <mergeCell ref="B11:B12"/>
    <mergeCell ref="J11:L11"/>
    <mergeCell ref="C11:C12"/>
    <mergeCell ref="P11:R11"/>
    <mergeCell ref="O4:AB4"/>
    <mergeCell ref="F13:I13"/>
    <mergeCell ref="M13:O13"/>
  </mergeCells>
  <phoneticPr fontId="3" type="noConversion"/>
  <pageMargins left="0.39370078740157483" right="0.23622047244094491" top="0.19685039370078741" bottom="0.27559055118110237" header="0.15748031496062992" footer="0.19685039370078741"/>
  <pageSetup paperSize="9" scale="33" fitToWidth="0" orientation="landscape" horizontalDpi="4294967293" verticalDpi="300" r:id="rId7"/>
  <headerFooter alignWithMargins="0"/>
  <colBreaks count="2" manualBreakCount="2">
    <brk id="30" max="28" man="1"/>
    <brk id="69" max="28" man="1"/>
  </colBreaks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5"/>
  <sheetViews>
    <sheetView topLeftCell="A16" workbookViewId="0">
      <selection activeCell="Z4" sqref="Z4"/>
    </sheetView>
  </sheetViews>
  <sheetFormatPr defaultColWidth="8.90625" defaultRowHeight="12.5" x14ac:dyDescent="0.25"/>
  <cols>
    <col min="1" max="1" width="6.453125" style="301" bestFit="1" customWidth="1"/>
    <col min="2" max="3" width="2.08984375" style="301" bestFit="1" customWidth="1"/>
    <col min="4" max="4" width="13.453125" style="301" bestFit="1" customWidth="1"/>
    <col min="5" max="5" width="6.453125" style="301" bestFit="1" customWidth="1"/>
    <col min="6" max="20" width="2.6328125" style="301" bestFit="1" customWidth="1"/>
    <col min="21" max="21" width="0" style="301" hidden="1" bestFit="1" customWidth="1"/>
    <col min="22" max="22" width="4.90625" style="301" bestFit="1" customWidth="1"/>
    <col min="23" max="28" width="2.6328125" style="301" bestFit="1" customWidth="1"/>
    <col min="29" max="29" width="7" style="301" bestFit="1" customWidth="1"/>
    <col min="30" max="30" width="6.453125" style="301" bestFit="1" customWidth="1"/>
    <col min="31" max="33" width="13" style="301" bestFit="1" customWidth="1"/>
    <col min="34" max="16384" width="8.90625" style="301"/>
  </cols>
  <sheetData>
    <row r="1" spans="1:33" ht="17.5" x14ac:dyDescent="0.35">
      <c r="E1" s="368" t="s">
        <v>409</v>
      </c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</row>
    <row r="2" spans="1:33" ht="18" x14ac:dyDescent="0.4">
      <c r="A2" s="300"/>
      <c r="AE2" s="9"/>
      <c r="AF2" s="9" t="s">
        <v>128</v>
      </c>
      <c r="AG2" s="9"/>
    </row>
    <row r="3" spans="1:33" ht="18" x14ac:dyDescent="0.4">
      <c r="AE3" s="9" t="s">
        <v>452</v>
      </c>
      <c r="AF3" s="9"/>
      <c r="AG3" s="9"/>
    </row>
    <row r="4" spans="1:33" ht="18" x14ac:dyDescent="0.4">
      <c r="AE4" s="458"/>
      <c r="AF4" s="458"/>
      <c r="AG4" s="458"/>
    </row>
    <row r="5" spans="1:33" ht="17.5" x14ac:dyDescent="0.35">
      <c r="A5" s="300"/>
      <c r="D5" s="368" t="s">
        <v>410</v>
      </c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</row>
    <row r="7" spans="1:33" x14ac:dyDescent="0.25">
      <c r="A7" s="300" t="s">
        <v>411</v>
      </c>
    </row>
    <row r="8" spans="1:33" ht="28.5" x14ac:dyDescent="0.25">
      <c r="A8" s="302" t="s">
        <v>412</v>
      </c>
      <c r="B8" s="303" t="s">
        <v>413</v>
      </c>
      <c r="C8" s="303" t="s">
        <v>414</v>
      </c>
      <c r="D8" s="302" t="s">
        <v>415</v>
      </c>
      <c r="E8" s="302" t="s">
        <v>416</v>
      </c>
      <c r="F8" s="303" t="s">
        <v>417</v>
      </c>
      <c r="G8" s="303" t="s">
        <v>418</v>
      </c>
      <c r="H8" s="303" t="s">
        <v>419</v>
      </c>
      <c r="I8" s="303" t="s">
        <v>420</v>
      </c>
      <c r="J8" s="303" t="s">
        <v>421</v>
      </c>
      <c r="K8" s="303" t="s">
        <v>422</v>
      </c>
      <c r="L8" s="303" t="s">
        <v>423</v>
      </c>
      <c r="M8" s="303" t="s">
        <v>424</v>
      </c>
      <c r="N8" s="303" t="s">
        <v>425</v>
      </c>
      <c r="O8" s="303" t="s">
        <v>426</v>
      </c>
      <c r="P8" s="303" t="s">
        <v>427</v>
      </c>
      <c r="Q8" s="303" t="s">
        <v>428</v>
      </c>
      <c r="R8" s="303" t="s">
        <v>429</v>
      </c>
      <c r="S8" s="303" t="s">
        <v>430</v>
      </c>
      <c r="T8" s="303"/>
      <c r="U8" s="303" t="s">
        <v>431</v>
      </c>
      <c r="V8" s="302" t="s">
        <v>161</v>
      </c>
      <c r="W8" s="303" t="s">
        <v>432</v>
      </c>
      <c r="X8" s="303" t="s">
        <v>433</v>
      </c>
      <c r="Y8" s="303" t="s">
        <v>434</v>
      </c>
      <c r="Z8" s="303" t="s">
        <v>117</v>
      </c>
      <c r="AA8" s="303" t="s">
        <v>435</v>
      </c>
      <c r="AB8" s="303" t="s">
        <v>436</v>
      </c>
      <c r="AC8" s="302" t="s">
        <v>437</v>
      </c>
      <c r="AD8" s="302" t="s">
        <v>438</v>
      </c>
      <c r="AE8" s="302" t="s">
        <v>439</v>
      </c>
      <c r="AF8" s="302" t="s">
        <v>440</v>
      </c>
      <c r="AG8" s="302" t="s">
        <v>373</v>
      </c>
    </row>
    <row r="9" spans="1:33" ht="24" x14ac:dyDescent="0.25">
      <c r="A9" s="302"/>
      <c r="B9" s="302"/>
      <c r="C9" s="302"/>
      <c r="D9" s="302"/>
      <c r="E9" s="302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2"/>
      <c r="W9" s="303"/>
      <c r="X9" s="303"/>
      <c r="Y9" s="303"/>
      <c r="Z9" s="303"/>
      <c r="AA9" s="303" t="s">
        <v>441</v>
      </c>
      <c r="AB9" s="303" t="s">
        <v>442</v>
      </c>
      <c r="AC9" s="302"/>
      <c r="AD9" s="302"/>
      <c r="AE9" s="302"/>
      <c r="AF9" s="302"/>
      <c r="AG9" s="302"/>
    </row>
    <row r="10" spans="1:33" ht="24" x14ac:dyDescent="0.25">
      <c r="A10" s="302"/>
      <c r="B10" s="302"/>
      <c r="C10" s="302"/>
      <c r="D10" s="302"/>
      <c r="E10" s="302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2"/>
      <c r="W10" s="303"/>
      <c r="X10" s="303"/>
      <c r="Y10" s="303"/>
      <c r="Z10" s="303"/>
      <c r="AA10" s="303" t="s">
        <v>441</v>
      </c>
      <c r="AB10" s="303" t="s">
        <v>442</v>
      </c>
      <c r="AC10" s="302"/>
      <c r="AD10" s="302"/>
      <c r="AE10" s="302"/>
      <c r="AF10" s="302"/>
      <c r="AG10" s="302"/>
    </row>
    <row r="12" spans="1:33" x14ac:dyDescent="0.25">
      <c r="A12" s="300" t="s">
        <v>446</v>
      </c>
    </row>
    <row r="13" spans="1:33" x14ac:dyDescent="0.25">
      <c r="A13" s="300" t="s">
        <v>443</v>
      </c>
    </row>
    <row r="14" spans="1:33" ht="28.5" x14ac:dyDescent="0.25">
      <c r="A14" s="302" t="s">
        <v>412</v>
      </c>
      <c r="B14" s="303" t="s">
        <v>413</v>
      </c>
      <c r="C14" s="303" t="s">
        <v>414</v>
      </c>
      <c r="D14" s="302" t="s">
        <v>415</v>
      </c>
      <c r="E14" s="302" t="s">
        <v>416</v>
      </c>
      <c r="F14" s="303" t="s">
        <v>417</v>
      </c>
      <c r="G14" s="303" t="s">
        <v>418</v>
      </c>
      <c r="H14" s="303" t="s">
        <v>419</v>
      </c>
      <c r="I14" s="303" t="s">
        <v>420</v>
      </c>
      <c r="J14" s="303" t="s">
        <v>421</v>
      </c>
      <c r="K14" s="303" t="s">
        <v>422</v>
      </c>
      <c r="L14" s="303" t="s">
        <v>423</v>
      </c>
      <c r="M14" s="303" t="s">
        <v>424</v>
      </c>
      <c r="N14" s="303" t="s">
        <v>425</v>
      </c>
      <c r="O14" s="303" t="s">
        <v>426</v>
      </c>
      <c r="P14" s="303" t="s">
        <v>427</v>
      </c>
      <c r="Q14" s="303" t="s">
        <v>428</v>
      </c>
      <c r="R14" s="303" t="s">
        <v>429</v>
      </c>
      <c r="S14" s="303" t="s">
        <v>430</v>
      </c>
      <c r="T14" s="303"/>
      <c r="U14" s="303" t="s">
        <v>431</v>
      </c>
      <c r="V14" s="302" t="s">
        <v>161</v>
      </c>
      <c r="W14" s="303" t="s">
        <v>432</v>
      </c>
      <c r="X14" s="303" t="s">
        <v>433</v>
      </c>
      <c r="Y14" s="303" t="s">
        <v>434</v>
      </c>
      <c r="Z14" s="303" t="s">
        <v>117</v>
      </c>
      <c r="AA14" s="303" t="s">
        <v>435</v>
      </c>
      <c r="AB14" s="303" t="s">
        <v>436</v>
      </c>
      <c r="AC14" s="302" t="s">
        <v>437</v>
      </c>
      <c r="AD14" s="302" t="s">
        <v>438</v>
      </c>
      <c r="AE14" s="302" t="s">
        <v>444</v>
      </c>
      <c r="AF14" s="302" t="s">
        <v>440</v>
      </c>
      <c r="AG14" s="302" t="s">
        <v>373</v>
      </c>
    </row>
    <row r="15" spans="1:33" ht="24" x14ac:dyDescent="0.25">
      <c r="A15" s="302"/>
      <c r="B15" s="302"/>
      <c r="C15" s="302"/>
      <c r="D15" s="302"/>
      <c r="E15" s="302"/>
      <c r="F15" s="303"/>
      <c r="G15" s="303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2"/>
      <c r="W15" s="303"/>
      <c r="X15" s="303"/>
      <c r="Y15" s="303"/>
      <c r="Z15" s="303"/>
      <c r="AA15" s="303" t="s">
        <v>441</v>
      </c>
      <c r="AB15" s="303" t="s">
        <v>442</v>
      </c>
      <c r="AC15" s="302"/>
      <c r="AD15" s="302"/>
      <c r="AE15" s="302"/>
      <c r="AF15" s="302"/>
      <c r="AG15" s="302"/>
    </row>
    <row r="16" spans="1:33" ht="24" x14ac:dyDescent="0.25">
      <c r="A16" s="302"/>
      <c r="B16" s="302"/>
      <c r="C16" s="302"/>
      <c r="D16" s="302"/>
      <c r="E16" s="302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2"/>
      <c r="W16" s="303"/>
      <c r="X16" s="303"/>
      <c r="Y16" s="303"/>
      <c r="Z16" s="303"/>
      <c r="AA16" s="303" t="s">
        <v>441</v>
      </c>
      <c r="AB16" s="303" t="s">
        <v>442</v>
      </c>
      <c r="AC16" s="302"/>
      <c r="AD16" s="302"/>
      <c r="AE16" s="302"/>
      <c r="AF16" s="302"/>
      <c r="AG16" s="302"/>
    </row>
    <row r="17" spans="1:33" ht="24" x14ac:dyDescent="0.25">
      <c r="A17" s="302"/>
      <c r="B17" s="302"/>
      <c r="C17" s="302"/>
      <c r="D17" s="302"/>
      <c r="E17" s="302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2"/>
      <c r="W17" s="303"/>
      <c r="X17" s="303"/>
      <c r="Y17" s="303"/>
      <c r="Z17" s="303"/>
      <c r="AA17" s="303" t="s">
        <v>441</v>
      </c>
      <c r="AB17" s="303" t="s">
        <v>442</v>
      </c>
      <c r="AC17" s="302"/>
      <c r="AD17" s="302"/>
      <c r="AE17" s="302"/>
      <c r="AF17" s="302"/>
      <c r="AG17" s="302"/>
    </row>
    <row r="18" spans="1:33" ht="24" x14ac:dyDescent="0.25">
      <c r="A18" s="302"/>
      <c r="B18" s="302"/>
      <c r="C18" s="302"/>
      <c r="D18" s="302"/>
      <c r="E18" s="302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2"/>
      <c r="W18" s="303"/>
      <c r="X18" s="303"/>
      <c r="Y18" s="303"/>
      <c r="Z18" s="303"/>
      <c r="AA18" s="303" t="s">
        <v>441</v>
      </c>
      <c r="AB18" s="303" t="s">
        <v>442</v>
      </c>
      <c r="AC18" s="302"/>
      <c r="AD18" s="302"/>
      <c r="AE18" s="302"/>
      <c r="AF18" s="302"/>
      <c r="AG18" s="302"/>
    </row>
    <row r="19" spans="1:33" ht="27" x14ac:dyDescent="0.25">
      <c r="A19" s="302"/>
      <c r="B19" s="302"/>
      <c r="C19" s="302"/>
      <c r="D19" s="302"/>
      <c r="E19" s="302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2"/>
      <c r="W19" s="303"/>
      <c r="X19" s="303"/>
      <c r="Y19" s="303"/>
      <c r="Z19" s="303"/>
      <c r="AA19" s="303" t="s">
        <v>445</v>
      </c>
      <c r="AB19" s="303" t="s">
        <v>442</v>
      </c>
      <c r="AC19" s="302"/>
      <c r="AD19" s="302"/>
      <c r="AE19" s="302"/>
      <c r="AF19" s="302"/>
      <c r="AG19" s="302"/>
    </row>
    <row r="20" spans="1:33" ht="27" x14ac:dyDescent="0.25">
      <c r="A20" s="302"/>
      <c r="B20" s="302"/>
      <c r="C20" s="302"/>
      <c r="D20" s="302"/>
      <c r="E20" s="302"/>
      <c r="F20" s="303"/>
      <c r="G20" s="303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2"/>
      <c r="W20" s="303"/>
      <c r="X20" s="303"/>
      <c r="Y20" s="303"/>
      <c r="Z20" s="303"/>
      <c r="AA20" s="303" t="s">
        <v>445</v>
      </c>
      <c r="AB20" s="303" t="s">
        <v>442</v>
      </c>
      <c r="AC20" s="302"/>
      <c r="AD20" s="302"/>
      <c r="AE20" s="302"/>
      <c r="AF20" s="302"/>
      <c r="AG20" s="302"/>
    </row>
    <row r="22" spans="1:33" x14ac:dyDescent="0.25">
      <c r="A22" s="300" t="s">
        <v>447</v>
      </c>
    </row>
    <row r="23" spans="1:33" x14ac:dyDescent="0.25">
      <c r="A23" s="300" t="s">
        <v>448</v>
      </c>
    </row>
    <row r="25" spans="1:33" ht="18" x14ac:dyDescent="0.4">
      <c r="A25" s="459" t="s">
        <v>449</v>
      </c>
      <c r="B25" s="459"/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59"/>
      <c r="O25" s="459"/>
      <c r="P25" s="459"/>
      <c r="Q25" s="459"/>
    </row>
  </sheetData>
  <mergeCells count="4">
    <mergeCell ref="E1:AD1"/>
    <mergeCell ref="D5:AB5"/>
    <mergeCell ref="AE4:AG4"/>
    <mergeCell ref="A25:Q25"/>
  </mergeCells>
  <printOptions horizontalCentered="1"/>
  <pageMargins left="0.39370078740157499" right="0.39370078740157499" top="0.78740157480314998" bottom="0.39370078740157499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AK180"/>
  <sheetViews>
    <sheetView view="pageBreakPreview" topLeftCell="A106" zoomScale="40" zoomScaleNormal="30" zoomScaleSheetLayoutView="40" workbookViewId="0">
      <selection activeCell="B146" sqref="B146:D152"/>
    </sheetView>
  </sheetViews>
  <sheetFormatPr defaultColWidth="8.81640625" defaultRowHeight="25.5" x14ac:dyDescent="0.55000000000000004"/>
  <cols>
    <col min="1" max="1" width="10" style="18" customWidth="1"/>
    <col min="2" max="3" width="17.36328125" style="18" customWidth="1"/>
    <col min="4" max="25" width="17.36328125" style="41" customWidth="1"/>
    <col min="26" max="33" width="16.36328125" customWidth="1"/>
  </cols>
  <sheetData>
    <row r="1" spans="1:37" s="24" customFormat="1" ht="24" customHeight="1" x14ac:dyDescent="0.55000000000000004">
      <c r="A1" s="460" t="s">
        <v>169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76"/>
      <c r="S1" s="76"/>
      <c r="T1" s="76"/>
      <c r="U1" s="76"/>
      <c r="V1" s="76"/>
      <c r="W1" s="76"/>
      <c r="X1" s="76"/>
      <c r="Y1" s="77"/>
    </row>
    <row r="2" spans="1:37" s="24" customFormat="1" ht="24" customHeight="1" x14ac:dyDescent="0.55000000000000004">
      <c r="A2" s="72"/>
      <c r="B2" s="72"/>
      <c r="C2" s="72"/>
      <c r="D2" s="77"/>
      <c r="E2" s="77"/>
      <c r="F2" s="76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 t="s">
        <v>128</v>
      </c>
      <c r="U2" s="77"/>
      <c r="V2" s="77"/>
      <c r="W2" s="77"/>
      <c r="X2" s="77"/>
      <c r="Y2" s="77"/>
    </row>
    <row r="3" spans="1:37" s="24" customFormat="1" ht="24" customHeight="1" x14ac:dyDescent="0.55000000000000004">
      <c r="A3" s="461" t="s">
        <v>166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77"/>
      <c r="S3" s="77" t="s">
        <v>8</v>
      </c>
      <c r="T3" s="77"/>
      <c r="U3" s="77"/>
      <c r="V3" s="77"/>
      <c r="W3" s="77"/>
      <c r="X3" s="77"/>
      <c r="Y3" s="77"/>
    </row>
    <row r="4" spans="1:37" ht="24" customHeight="1" x14ac:dyDescent="0.55000000000000004">
      <c r="B4" s="73" t="s">
        <v>7</v>
      </c>
      <c r="C4" s="73"/>
      <c r="D4" s="78"/>
      <c r="E4" s="78"/>
      <c r="F4" s="78"/>
      <c r="G4" s="78"/>
      <c r="H4" s="78"/>
      <c r="I4" s="78"/>
      <c r="J4" s="78"/>
      <c r="K4" s="78"/>
      <c r="L4" s="78"/>
      <c r="M4" s="71"/>
      <c r="N4" s="71"/>
      <c r="O4" s="71"/>
      <c r="P4" s="71"/>
      <c r="Q4" s="71"/>
      <c r="R4" s="71"/>
      <c r="S4" s="41" t="s">
        <v>9</v>
      </c>
      <c r="V4" s="71"/>
      <c r="W4" s="71"/>
      <c r="X4" s="71"/>
      <c r="AE4" s="383"/>
      <c r="AF4" s="383"/>
      <c r="AG4" s="383"/>
      <c r="AH4" s="383"/>
      <c r="AI4" s="383"/>
      <c r="AJ4" s="383"/>
      <c r="AK4" s="383"/>
    </row>
    <row r="5" spans="1:37" s="24" customFormat="1" ht="24" customHeight="1" x14ac:dyDescent="0.55000000000000004">
      <c r="A5" s="72"/>
      <c r="B5" s="72"/>
      <c r="C5" s="72"/>
      <c r="D5" s="77"/>
      <c r="E5" s="77"/>
      <c r="F5" s="7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37" s="24" customFormat="1" ht="24" customHeight="1" x14ac:dyDescent="0.55000000000000004">
      <c r="A6" s="461" t="s">
        <v>123</v>
      </c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77"/>
      <c r="S6" s="77"/>
      <c r="T6" s="77"/>
      <c r="U6" s="77"/>
      <c r="V6" s="77"/>
      <c r="W6" s="77"/>
      <c r="X6" s="77"/>
      <c r="Y6" s="77"/>
    </row>
    <row r="7" spans="1:37" s="24" customFormat="1" x14ac:dyDescent="0.55000000000000004">
      <c r="A7" s="72"/>
      <c r="B7" s="72"/>
      <c r="C7" s="72"/>
      <c r="D7" s="77"/>
      <c r="E7" s="77"/>
      <c r="F7" s="76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</row>
    <row r="8" spans="1:37" s="24" customFormat="1" ht="149.75" customHeight="1" x14ac:dyDescent="0.25">
      <c r="A8" s="485" t="s">
        <v>125</v>
      </c>
      <c r="B8" s="488" t="s">
        <v>130</v>
      </c>
      <c r="C8" s="489"/>
      <c r="D8" s="490"/>
      <c r="E8" s="469" t="s">
        <v>131</v>
      </c>
      <c r="F8" s="469" t="s">
        <v>126</v>
      </c>
      <c r="G8" s="469" t="s">
        <v>117</v>
      </c>
      <c r="H8" s="469" t="s">
        <v>118</v>
      </c>
      <c r="I8" s="469" t="s">
        <v>119</v>
      </c>
      <c r="J8" s="469" t="s">
        <v>77</v>
      </c>
      <c r="K8" s="469" t="s">
        <v>120</v>
      </c>
      <c r="L8" s="469" t="s">
        <v>78</v>
      </c>
      <c r="M8" s="469" t="s">
        <v>121</v>
      </c>
      <c r="N8" s="469" t="s">
        <v>79</v>
      </c>
      <c r="O8" s="501" t="s">
        <v>45</v>
      </c>
      <c r="P8" s="502"/>
      <c r="Q8" s="494" t="s">
        <v>46</v>
      </c>
      <c r="R8" s="499" t="s">
        <v>167</v>
      </c>
      <c r="S8" s="499" t="s">
        <v>168</v>
      </c>
      <c r="T8" s="494" t="s">
        <v>11</v>
      </c>
      <c r="U8" s="494" t="s">
        <v>47</v>
      </c>
      <c r="V8" s="494" t="s">
        <v>48</v>
      </c>
      <c r="W8" s="494" t="s">
        <v>12</v>
      </c>
      <c r="X8" s="494" t="s">
        <v>13</v>
      </c>
      <c r="Y8" s="486" t="s">
        <v>116</v>
      </c>
    </row>
    <row r="9" spans="1:37" s="24" customFormat="1" ht="261.75" customHeight="1" x14ac:dyDescent="0.25">
      <c r="A9" s="485"/>
      <c r="B9" s="491"/>
      <c r="C9" s="492"/>
      <c r="D9" s="493"/>
      <c r="E9" s="469"/>
      <c r="F9" s="469"/>
      <c r="G9" s="469"/>
      <c r="H9" s="469"/>
      <c r="I9" s="469"/>
      <c r="J9" s="469"/>
      <c r="K9" s="469"/>
      <c r="L9" s="469"/>
      <c r="M9" s="469"/>
      <c r="N9" s="469"/>
      <c r="O9" s="79" t="s">
        <v>49</v>
      </c>
      <c r="P9" s="79" t="s">
        <v>50</v>
      </c>
      <c r="Q9" s="495"/>
      <c r="R9" s="500"/>
      <c r="S9" s="500"/>
      <c r="T9" s="495"/>
      <c r="U9" s="495"/>
      <c r="V9" s="495"/>
      <c r="W9" s="495"/>
      <c r="X9" s="495"/>
      <c r="Y9" s="487"/>
    </row>
    <row r="10" spans="1:37" s="24" customFormat="1" x14ac:dyDescent="0.55000000000000004">
      <c r="A10" s="74"/>
      <c r="B10" s="496"/>
      <c r="C10" s="497"/>
      <c r="D10" s="498"/>
      <c r="E10" s="80"/>
      <c r="F10" s="81"/>
      <c r="G10" s="81"/>
      <c r="H10" s="81"/>
      <c r="I10" s="81">
        <v>1</v>
      </c>
      <c r="J10" s="81">
        <v>2</v>
      </c>
      <c r="K10" s="81">
        <v>3</v>
      </c>
      <c r="L10" s="81">
        <v>4</v>
      </c>
      <c r="M10" s="81">
        <v>5</v>
      </c>
      <c r="N10" s="81">
        <v>6</v>
      </c>
      <c r="O10" s="503">
        <v>7</v>
      </c>
      <c r="P10" s="504"/>
      <c r="Q10" s="82">
        <v>8</v>
      </c>
      <c r="R10" s="82">
        <v>9</v>
      </c>
      <c r="S10" s="82">
        <v>10</v>
      </c>
      <c r="T10" s="82">
        <v>11</v>
      </c>
      <c r="U10" s="82">
        <v>12</v>
      </c>
      <c r="V10" s="82">
        <v>13</v>
      </c>
      <c r="W10" s="82">
        <v>14</v>
      </c>
      <c r="X10" s="82">
        <v>15</v>
      </c>
      <c r="Y10" s="83"/>
    </row>
    <row r="11" spans="1:37" s="24" customFormat="1" x14ac:dyDescent="0.55000000000000004">
      <c r="A11" s="470">
        <v>1</v>
      </c>
      <c r="B11" s="482" t="str">
        <f>'[1]Наукова та інноваційна'!B19</f>
        <v>Алєщенко Л.О.</v>
      </c>
      <c r="C11" s="483"/>
      <c r="D11" s="484"/>
      <c r="E11" s="84" t="s">
        <v>132</v>
      </c>
      <c r="F11" s="81" t="s">
        <v>127</v>
      </c>
      <c r="G11" s="85"/>
      <c r="H11" s="86"/>
      <c r="I11" s="87"/>
      <c r="J11" s="87"/>
      <c r="K11" s="87">
        <v>110</v>
      </c>
      <c r="L11" s="87">
        <v>188</v>
      </c>
      <c r="M11" s="87"/>
      <c r="N11" s="87">
        <v>2</v>
      </c>
      <c r="O11" s="82"/>
      <c r="P11" s="82">
        <v>55</v>
      </c>
      <c r="Q11" s="82">
        <v>12</v>
      </c>
      <c r="R11" s="82">
        <v>2</v>
      </c>
      <c r="S11" s="82"/>
      <c r="T11" s="82"/>
      <c r="U11" s="82"/>
      <c r="V11" s="82"/>
      <c r="W11" s="82"/>
      <c r="X11" s="82"/>
      <c r="Y11" s="88">
        <f>SUM(I11:X11)</f>
        <v>369</v>
      </c>
    </row>
    <row r="12" spans="1:37" s="24" customFormat="1" x14ac:dyDescent="0.55000000000000004">
      <c r="A12" s="471"/>
      <c r="B12" s="476"/>
      <c r="C12" s="477"/>
      <c r="D12" s="478"/>
      <c r="E12" s="89"/>
      <c r="F12" s="90" t="s">
        <v>122</v>
      </c>
      <c r="G12" s="85"/>
      <c r="H12" s="86"/>
      <c r="I12" s="87"/>
      <c r="J12" s="87"/>
      <c r="K12" s="87">
        <v>18</v>
      </c>
      <c r="L12" s="87">
        <v>20</v>
      </c>
      <c r="M12" s="87"/>
      <c r="N12" s="87">
        <v>0</v>
      </c>
      <c r="O12" s="82"/>
      <c r="P12" s="82">
        <v>2</v>
      </c>
      <c r="Q12" s="82">
        <v>2</v>
      </c>
      <c r="R12" s="82">
        <v>2</v>
      </c>
      <c r="S12" s="82"/>
      <c r="T12" s="82"/>
      <c r="U12" s="82"/>
      <c r="V12" s="82"/>
      <c r="W12" s="82"/>
      <c r="X12" s="82"/>
      <c r="Y12" s="88">
        <f t="shared" ref="Y12:Y41" si="0">SUM(I12:X12)</f>
        <v>44</v>
      </c>
    </row>
    <row r="13" spans="1:37" s="24" customFormat="1" x14ac:dyDescent="0.55000000000000004">
      <c r="A13" s="471"/>
      <c r="B13" s="476"/>
      <c r="C13" s="477"/>
      <c r="D13" s="478"/>
      <c r="E13" s="464" t="s">
        <v>133</v>
      </c>
      <c r="F13" s="464"/>
      <c r="G13" s="91"/>
      <c r="H13" s="92"/>
      <c r="I13" s="93">
        <f t="shared" ref="I13:X13" si="1">SUM(I11:I12)</f>
        <v>0</v>
      </c>
      <c r="J13" s="93">
        <f t="shared" si="1"/>
        <v>0</v>
      </c>
      <c r="K13" s="93">
        <f t="shared" si="1"/>
        <v>128</v>
      </c>
      <c r="L13" s="93">
        <f t="shared" si="1"/>
        <v>208</v>
      </c>
      <c r="M13" s="93">
        <f t="shared" si="1"/>
        <v>0</v>
      </c>
      <c r="N13" s="93">
        <f t="shared" si="1"/>
        <v>2</v>
      </c>
      <c r="O13" s="93">
        <f t="shared" si="1"/>
        <v>0</v>
      </c>
      <c r="P13" s="93">
        <f t="shared" si="1"/>
        <v>57</v>
      </c>
      <c r="Q13" s="93">
        <f t="shared" si="1"/>
        <v>14</v>
      </c>
      <c r="R13" s="93">
        <f t="shared" si="1"/>
        <v>4</v>
      </c>
      <c r="S13" s="93">
        <f t="shared" si="1"/>
        <v>0</v>
      </c>
      <c r="T13" s="93">
        <f t="shared" si="1"/>
        <v>0</v>
      </c>
      <c r="U13" s="93">
        <f t="shared" si="1"/>
        <v>0</v>
      </c>
      <c r="V13" s="93">
        <f t="shared" si="1"/>
        <v>0</v>
      </c>
      <c r="W13" s="93">
        <f t="shared" si="1"/>
        <v>0</v>
      </c>
      <c r="X13" s="93">
        <f t="shared" si="1"/>
        <v>0</v>
      </c>
      <c r="Y13" s="88">
        <f t="shared" si="0"/>
        <v>413</v>
      </c>
    </row>
    <row r="14" spans="1:37" s="24" customFormat="1" x14ac:dyDescent="0.55000000000000004">
      <c r="A14" s="471"/>
      <c r="B14" s="476"/>
      <c r="C14" s="477"/>
      <c r="D14" s="478"/>
      <c r="E14" s="84" t="s">
        <v>134</v>
      </c>
      <c r="F14" s="81" t="s">
        <v>127</v>
      </c>
      <c r="G14" s="85"/>
      <c r="H14" s="86"/>
      <c r="I14" s="87"/>
      <c r="J14" s="87"/>
      <c r="K14" s="87">
        <v>24</v>
      </c>
      <c r="L14" s="87">
        <v>150</v>
      </c>
      <c r="M14" s="87"/>
      <c r="N14" s="87">
        <v>2</v>
      </c>
      <c r="O14" s="82"/>
      <c r="P14" s="82">
        <v>0</v>
      </c>
      <c r="Q14" s="82">
        <v>6</v>
      </c>
      <c r="R14" s="82">
        <v>2</v>
      </c>
      <c r="S14" s="82"/>
      <c r="T14" s="82"/>
      <c r="U14" s="82"/>
      <c r="V14" s="82"/>
      <c r="W14" s="82"/>
      <c r="X14" s="82"/>
      <c r="Y14" s="88">
        <f t="shared" si="0"/>
        <v>184</v>
      </c>
    </row>
    <row r="15" spans="1:37" s="24" customFormat="1" x14ac:dyDescent="0.55000000000000004">
      <c r="A15" s="471"/>
      <c r="B15" s="476"/>
      <c r="C15" s="477"/>
      <c r="D15" s="478"/>
      <c r="E15" s="89"/>
      <c r="F15" s="90" t="s">
        <v>122</v>
      </c>
      <c r="G15" s="85"/>
      <c r="H15" s="86"/>
      <c r="I15" s="87"/>
      <c r="J15" s="87"/>
      <c r="K15" s="87">
        <v>0</v>
      </c>
      <c r="L15" s="87">
        <v>0</v>
      </c>
      <c r="M15" s="87"/>
      <c r="N15" s="87">
        <v>0</v>
      </c>
      <c r="O15" s="82"/>
      <c r="P15" s="82">
        <v>1</v>
      </c>
      <c r="Q15" s="82">
        <v>2</v>
      </c>
      <c r="R15" s="82"/>
      <c r="S15" s="82"/>
      <c r="T15" s="82"/>
      <c r="U15" s="82"/>
      <c r="V15" s="82"/>
      <c r="W15" s="82"/>
      <c r="X15" s="82"/>
      <c r="Y15" s="88">
        <f t="shared" si="0"/>
        <v>3</v>
      </c>
    </row>
    <row r="16" spans="1:37" s="24" customFormat="1" x14ac:dyDescent="0.55000000000000004">
      <c r="A16" s="471"/>
      <c r="B16" s="476"/>
      <c r="C16" s="477"/>
      <c r="D16" s="478"/>
      <c r="E16" s="464" t="s">
        <v>135</v>
      </c>
      <c r="F16" s="464"/>
      <c r="G16" s="91"/>
      <c r="H16" s="92"/>
      <c r="I16" s="93">
        <f t="shared" ref="I16:X16" si="2">SUM(I14:I15)</f>
        <v>0</v>
      </c>
      <c r="J16" s="93">
        <f t="shared" si="2"/>
        <v>0</v>
      </c>
      <c r="K16" s="93">
        <f t="shared" si="2"/>
        <v>24</v>
      </c>
      <c r="L16" s="93">
        <f t="shared" si="2"/>
        <v>150</v>
      </c>
      <c r="M16" s="93">
        <f t="shared" si="2"/>
        <v>0</v>
      </c>
      <c r="N16" s="93">
        <f t="shared" si="2"/>
        <v>2</v>
      </c>
      <c r="O16" s="93">
        <f t="shared" si="2"/>
        <v>0</v>
      </c>
      <c r="P16" s="93">
        <f t="shared" si="2"/>
        <v>1</v>
      </c>
      <c r="Q16" s="93">
        <f t="shared" si="2"/>
        <v>8</v>
      </c>
      <c r="R16" s="93">
        <f t="shared" si="2"/>
        <v>2</v>
      </c>
      <c r="S16" s="93">
        <f t="shared" si="2"/>
        <v>0</v>
      </c>
      <c r="T16" s="93">
        <f t="shared" si="2"/>
        <v>0</v>
      </c>
      <c r="U16" s="93">
        <f t="shared" si="2"/>
        <v>0</v>
      </c>
      <c r="V16" s="93">
        <f t="shared" si="2"/>
        <v>0</v>
      </c>
      <c r="W16" s="93">
        <f t="shared" si="2"/>
        <v>0</v>
      </c>
      <c r="X16" s="93">
        <f t="shared" si="2"/>
        <v>0</v>
      </c>
      <c r="Y16" s="88">
        <f t="shared" si="0"/>
        <v>187</v>
      </c>
    </row>
    <row r="17" spans="1:25" s="24" customFormat="1" ht="26" thickBot="1" x14ac:dyDescent="0.55000000000000004">
      <c r="A17" s="472"/>
      <c r="B17" s="479"/>
      <c r="C17" s="480"/>
      <c r="D17" s="481"/>
      <c r="E17" s="467" t="s">
        <v>136</v>
      </c>
      <c r="F17" s="468"/>
      <c r="G17" s="94"/>
      <c r="H17" s="94"/>
      <c r="I17" s="95">
        <f t="shared" ref="I17:X17" si="3">SUM(I13,I16)</f>
        <v>0</v>
      </c>
      <c r="J17" s="95">
        <f t="shared" si="3"/>
        <v>0</v>
      </c>
      <c r="K17" s="95">
        <f t="shared" si="3"/>
        <v>152</v>
      </c>
      <c r="L17" s="95">
        <f t="shared" si="3"/>
        <v>358</v>
      </c>
      <c r="M17" s="95">
        <f t="shared" si="3"/>
        <v>0</v>
      </c>
      <c r="N17" s="95">
        <f t="shared" si="3"/>
        <v>4</v>
      </c>
      <c r="O17" s="95">
        <f t="shared" si="3"/>
        <v>0</v>
      </c>
      <c r="P17" s="95">
        <f t="shared" si="3"/>
        <v>58</v>
      </c>
      <c r="Q17" s="95">
        <f t="shared" si="3"/>
        <v>22</v>
      </c>
      <c r="R17" s="95">
        <f t="shared" si="3"/>
        <v>6</v>
      </c>
      <c r="S17" s="95">
        <f t="shared" si="3"/>
        <v>0</v>
      </c>
      <c r="T17" s="95">
        <f t="shared" si="3"/>
        <v>0</v>
      </c>
      <c r="U17" s="95">
        <f t="shared" si="3"/>
        <v>0</v>
      </c>
      <c r="V17" s="95">
        <f t="shared" si="3"/>
        <v>0</v>
      </c>
      <c r="W17" s="95">
        <f t="shared" si="3"/>
        <v>0</v>
      </c>
      <c r="X17" s="95">
        <f t="shared" si="3"/>
        <v>0</v>
      </c>
      <c r="Y17" s="88">
        <f t="shared" si="0"/>
        <v>600</v>
      </c>
    </row>
    <row r="18" spans="1:25" s="24" customFormat="1" x14ac:dyDescent="0.55000000000000004">
      <c r="A18" s="470">
        <v>2</v>
      </c>
      <c r="B18" s="473" t="str">
        <f>'[1]Наукова та інноваційна'!B20</f>
        <v>Білоусова Т.П.</v>
      </c>
      <c r="C18" s="474"/>
      <c r="D18" s="475"/>
      <c r="E18" s="84" t="s">
        <v>132</v>
      </c>
      <c r="F18" s="81" t="s">
        <v>127</v>
      </c>
      <c r="G18" s="85"/>
      <c r="H18" s="86"/>
      <c r="I18" s="87"/>
      <c r="J18" s="87"/>
      <c r="K18" s="87">
        <v>132</v>
      </c>
      <c r="L18" s="87">
        <v>218</v>
      </c>
      <c r="M18" s="87"/>
      <c r="N18" s="87">
        <v>10</v>
      </c>
      <c r="O18" s="82"/>
      <c r="P18" s="82"/>
      <c r="Q18" s="82">
        <v>10</v>
      </c>
      <c r="R18" s="82">
        <v>12</v>
      </c>
      <c r="S18" s="82"/>
      <c r="T18" s="82"/>
      <c r="U18" s="82"/>
      <c r="V18" s="82"/>
      <c r="W18" s="82"/>
      <c r="X18" s="82"/>
      <c r="Y18" s="88">
        <f t="shared" si="0"/>
        <v>382</v>
      </c>
    </row>
    <row r="19" spans="1:25" s="24" customFormat="1" x14ac:dyDescent="0.55000000000000004">
      <c r="A19" s="471"/>
      <c r="B19" s="476"/>
      <c r="C19" s="477"/>
      <c r="D19" s="478"/>
      <c r="E19" s="89"/>
      <c r="F19" s="90" t="s">
        <v>122</v>
      </c>
      <c r="G19" s="85"/>
      <c r="H19" s="86"/>
      <c r="I19" s="87"/>
      <c r="J19" s="87"/>
      <c r="K19" s="87">
        <v>20</v>
      </c>
      <c r="L19" s="87">
        <v>26</v>
      </c>
      <c r="M19" s="87"/>
      <c r="N19" s="87">
        <v>10</v>
      </c>
      <c r="O19" s="82"/>
      <c r="P19" s="82"/>
      <c r="Q19" s="82">
        <v>10</v>
      </c>
      <c r="R19" s="82">
        <v>10</v>
      </c>
      <c r="S19" s="82"/>
      <c r="T19" s="82"/>
      <c r="U19" s="82"/>
      <c r="V19" s="82"/>
      <c r="W19" s="82"/>
      <c r="X19" s="82"/>
      <c r="Y19" s="88">
        <f t="shared" si="0"/>
        <v>76</v>
      </c>
    </row>
    <row r="20" spans="1:25" s="24" customFormat="1" x14ac:dyDescent="0.55000000000000004">
      <c r="A20" s="471"/>
      <c r="B20" s="476"/>
      <c r="C20" s="477"/>
      <c r="D20" s="478"/>
      <c r="E20" s="464" t="s">
        <v>133</v>
      </c>
      <c r="F20" s="464"/>
      <c r="G20" s="91"/>
      <c r="H20" s="92"/>
      <c r="I20" s="93">
        <f t="shared" ref="I20:X20" si="4">SUM(I18:I19)</f>
        <v>0</v>
      </c>
      <c r="J20" s="93">
        <f t="shared" si="4"/>
        <v>0</v>
      </c>
      <c r="K20" s="93">
        <f t="shared" si="4"/>
        <v>152</v>
      </c>
      <c r="L20" s="93">
        <f t="shared" si="4"/>
        <v>244</v>
      </c>
      <c r="M20" s="93">
        <f t="shared" si="4"/>
        <v>0</v>
      </c>
      <c r="N20" s="93">
        <f t="shared" si="4"/>
        <v>20</v>
      </c>
      <c r="O20" s="93">
        <f t="shared" si="4"/>
        <v>0</v>
      </c>
      <c r="P20" s="93">
        <f t="shared" si="4"/>
        <v>0</v>
      </c>
      <c r="Q20" s="93">
        <v>20</v>
      </c>
      <c r="R20" s="93">
        <f t="shared" si="4"/>
        <v>22</v>
      </c>
      <c r="S20" s="93">
        <f t="shared" si="4"/>
        <v>0</v>
      </c>
      <c r="T20" s="93">
        <f t="shared" si="4"/>
        <v>0</v>
      </c>
      <c r="U20" s="93">
        <f t="shared" si="4"/>
        <v>0</v>
      </c>
      <c r="V20" s="93">
        <f t="shared" si="4"/>
        <v>0</v>
      </c>
      <c r="W20" s="93">
        <f t="shared" si="4"/>
        <v>0</v>
      </c>
      <c r="X20" s="93">
        <f t="shared" si="4"/>
        <v>0</v>
      </c>
      <c r="Y20" s="88">
        <f t="shared" si="0"/>
        <v>458</v>
      </c>
    </row>
    <row r="21" spans="1:25" s="24" customFormat="1" x14ac:dyDescent="0.55000000000000004">
      <c r="A21" s="471"/>
      <c r="B21" s="476"/>
      <c r="C21" s="477"/>
      <c r="D21" s="478"/>
      <c r="E21" s="84" t="s">
        <v>134</v>
      </c>
      <c r="F21" s="81" t="s">
        <v>127</v>
      </c>
      <c r="G21" s="85"/>
      <c r="H21" s="86"/>
      <c r="I21" s="87"/>
      <c r="J21" s="87"/>
      <c r="K21" s="87">
        <v>0</v>
      </c>
      <c r="L21" s="87">
        <v>80</v>
      </c>
      <c r="M21" s="87"/>
      <c r="N21" s="87">
        <v>8</v>
      </c>
      <c r="O21" s="82"/>
      <c r="P21" s="82"/>
      <c r="Q21" s="82">
        <v>0</v>
      </c>
      <c r="R21" s="82">
        <v>8</v>
      </c>
      <c r="S21" s="82"/>
      <c r="T21" s="82"/>
      <c r="U21" s="82"/>
      <c r="V21" s="82"/>
      <c r="W21" s="82"/>
      <c r="X21" s="82"/>
      <c r="Y21" s="88">
        <f t="shared" si="0"/>
        <v>96</v>
      </c>
    </row>
    <row r="22" spans="1:25" s="24" customFormat="1" x14ac:dyDescent="0.55000000000000004">
      <c r="A22" s="471"/>
      <c r="B22" s="476"/>
      <c r="C22" s="477"/>
      <c r="D22" s="478"/>
      <c r="E22" s="89"/>
      <c r="F22" s="90" t="s">
        <v>122</v>
      </c>
      <c r="G22" s="85"/>
      <c r="H22" s="86"/>
      <c r="I22" s="87"/>
      <c r="J22" s="87"/>
      <c r="K22" s="87">
        <v>16</v>
      </c>
      <c r="L22" s="87">
        <v>14</v>
      </c>
      <c r="M22" s="87"/>
      <c r="N22" s="87">
        <v>8</v>
      </c>
      <c r="O22" s="82"/>
      <c r="P22" s="82"/>
      <c r="Q22" s="82">
        <v>0</v>
      </c>
      <c r="R22" s="82">
        <v>8</v>
      </c>
      <c r="S22" s="82"/>
      <c r="T22" s="82"/>
      <c r="U22" s="82"/>
      <c r="V22" s="82"/>
      <c r="W22" s="82"/>
      <c r="X22" s="82"/>
      <c r="Y22" s="88">
        <f t="shared" si="0"/>
        <v>46</v>
      </c>
    </row>
    <row r="23" spans="1:25" s="24" customFormat="1" x14ac:dyDescent="0.55000000000000004">
      <c r="A23" s="471"/>
      <c r="B23" s="476"/>
      <c r="C23" s="477"/>
      <c r="D23" s="478"/>
      <c r="E23" s="464" t="s">
        <v>135</v>
      </c>
      <c r="F23" s="464"/>
      <c r="G23" s="91"/>
      <c r="H23" s="92"/>
      <c r="I23" s="93">
        <f t="shared" ref="I23:X23" si="5">SUM(I21:I22)</f>
        <v>0</v>
      </c>
      <c r="J23" s="93">
        <f t="shared" si="5"/>
        <v>0</v>
      </c>
      <c r="K23" s="93">
        <f t="shared" si="5"/>
        <v>16</v>
      </c>
      <c r="L23" s="93">
        <f t="shared" si="5"/>
        <v>94</v>
      </c>
      <c r="M23" s="93">
        <f t="shared" si="5"/>
        <v>0</v>
      </c>
      <c r="N23" s="93">
        <f t="shared" si="5"/>
        <v>16</v>
      </c>
      <c r="O23" s="93">
        <f t="shared" si="5"/>
        <v>0</v>
      </c>
      <c r="P23" s="93">
        <f t="shared" si="5"/>
        <v>0</v>
      </c>
      <c r="Q23" s="93">
        <f t="shared" si="5"/>
        <v>0</v>
      </c>
      <c r="R23" s="93">
        <f t="shared" si="5"/>
        <v>16</v>
      </c>
      <c r="S23" s="93">
        <f t="shared" si="5"/>
        <v>0</v>
      </c>
      <c r="T23" s="93">
        <f t="shared" si="5"/>
        <v>0</v>
      </c>
      <c r="U23" s="93">
        <f t="shared" si="5"/>
        <v>0</v>
      </c>
      <c r="V23" s="93">
        <f t="shared" si="5"/>
        <v>0</v>
      </c>
      <c r="W23" s="93">
        <f t="shared" si="5"/>
        <v>0</v>
      </c>
      <c r="X23" s="93">
        <f t="shared" si="5"/>
        <v>0</v>
      </c>
      <c r="Y23" s="88">
        <f t="shared" si="0"/>
        <v>142</v>
      </c>
    </row>
    <row r="24" spans="1:25" s="24" customFormat="1" ht="26" thickBot="1" x14ac:dyDescent="0.55000000000000004">
      <c r="A24" s="472"/>
      <c r="B24" s="479"/>
      <c r="C24" s="480"/>
      <c r="D24" s="481"/>
      <c r="E24" s="467" t="s">
        <v>136</v>
      </c>
      <c r="F24" s="468"/>
      <c r="G24" s="94"/>
      <c r="H24" s="94"/>
      <c r="I24" s="95">
        <f t="shared" ref="I24:X24" si="6">SUM(I20,I23)</f>
        <v>0</v>
      </c>
      <c r="J24" s="95">
        <f t="shared" si="6"/>
        <v>0</v>
      </c>
      <c r="K24" s="95">
        <f t="shared" si="6"/>
        <v>168</v>
      </c>
      <c r="L24" s="95">
        <f t="shared" si="6"/>
        <v>338</v>
      </c>
      <c r="M24" s="95">
        <f t="shared" si="6"/>
        <v>0</v>
      </c>
      <c r="N24" s="95">
        <f t="shared" si="6"/>
        <v>36</v>
      </c>
      <c r="O24" s="95">
        <f t="shared" si="6"/>
        <v>0</v>
      </c>
      <c r="P24" s="95">
        <f t="shared" si="6"/>
        <v>0</v>
      </c>
      <c r="Q24" s="95">
        <f t="shared" si="6"/>
        <v>20</v>
      </c>
      <c r="R24" s="95">
        <f t="shared" si="6"/>
        <v>38</v>
      </c>
      <c r="S24" s="95">
        <f t="shared" si="6"/>
        <v>0</v>
      </c>
      <c r="T24" s="95">
        <f t="shared" si="6"/>
        <v>0</v>
      </c>
      <c r="U24" s="95">
        <f t="shared" si="6"/>
        <v>0</v>
      </c>
      <c r="V24" s="95">
        <f t="shared" si="6"/>
        <v>0</v>
      </c>
      <c r="W24" s="95">
        <f t="shared" si="6"/>
        <v>0</v>
      </c>
      <c r="X24" s="95">
        <f t="shared" si="6"/>
        <v>0</v>
      </c>
      <c r="Y24" s="88">
        <f t="shared" si="0"/>
        <v>600</v>
      </c>
    </row>
    <row r="25" spans="1:25" s="24" customFormat="1" x14ac:dyDescent="0.55000000000000004">
      <c r="A25" s="470">
        <v>3</v>
      </c>
      <c r="B25" s="473" t="str">
        <f>'[1]Наукова та інноваційна'!B21</f>
        <v>Боліла С.Ю.</v>
      </c>
      <c r="C25" s="474"/>
      <c r="D25" s="475"/>
      <c r="E25" s="84" t="s">
        <v>132</v>
      </c>
      <c r="F25" s="81" t="s">
        <v>127</v>
      </c>
      <c r="G25" s="85"/>
      <c r="H25" s="86"/>
      <c r="I25" s="87"/>
      <c r="J25" s="87"/>
      <c r="K25" s="87">
        <v>126</v>
      </c>
      <c r="L25" s="87">
        <v>52</v>
      </c>
      <c r="M25" s="87"/>
      <c r="N25" s="87">
        <v>2</v>
      </c>
      <c r="O25" s="82"/>
      <c r="P25" s="82"/>
      <c r="Q25" s="82">
        <v>8</v>
      </c>
      <c r="R25" s="82">
        <v>2</v>
      </c>
      <c r="S25" s="82"/>
      <c r="T25" s="82"/>
      <c r="U25" s="82"/>
      <c r="V25" s="82">
        <v>15</v>
      </c>
      <c r="W25" s="82"/>
      <c r="X25" s="82">
        <v>76</v>
      </c>
      <c r="Y25" s="88">
        <f t="shared" si="0"/>
        <v>281</v>
      </c>
    </row>
    <row r="26" spans="1:25" s="24" customFormat="1" x14ac:dyDescent="0.55000000000000004">
      <c r="A26" s="471"/>
      <c r="B26" s="476"/>
      <c r="C26" s="477"/>
      <c r="D26" s="478"/>
      <c r="E26" s="89"/>
      <c r="F26" s="90" t="s">
        <v>122</v>
      </c>
      <c r="G26" s="85"/>
      <c r="H26" s="86"/>
      <c r="I26" s="87"/>
      <c r="J26" s="87"/>
      <c r="K26" s="87">
        <v>0</v>
      </c>
      <c r="L26" s="87"/>
      <c r="M26" s="87"/>
      <c r="N26" s="87">
        <v>0</v>
      </c>
      <c r="O26" s="82"/>
      <c r="P26" s="82"/>
      <c r="Q26" s="82">
        <v>0</v>
      </c>
      <c r="R26" s="82">
        <v>0</v>
      </c>
      <c r="S26" s="82"/>
      <c r="T26" s="82"/>
      <c r="U26" s="82"/>
      <c r="V26" s="82">
        <v>0</v>
      </c>
      <c r="W26" s="82"/>
      <c r="X26" s="82">
        <v>0</v>
      </c>
      <c r="Y26" s="88">
        <f t="shared" si="0"/>
        <v>0</v>
      </c>
    </row>
    <row r="27" spans="1:25" s="24" customFormat="1" x14ac:dyDescent="0.55000000000000004">
      <c r="A27" s="471"/>
      <c r="B27" s="476"/>
      <c r="C27" s="477"/>
      <c r="D27" s="478"/>
      <c r="E27" s="464" t="s">
        <v>133</v>
      </c>
      <c r="F27" s="464"/>
      <c r="G27" s="91"/>
      <c r="H27" s="92"/>
      <c r="I27" s="93">
        <f t="shared" ref="I27:X27" si="7">SUM(I25:I26)</f>
        <v>0</v>
      </c>
      <c r="J27" s="93">
        <f t="shared" si="7"/>
        <v>0</v>
      </c>
      <c r="K27" s="93">
        <f t="shared" si="7"/>
        <v>126</v>
      </c>
      <c r="L27" s="93">
        <f t="shared" si="7"/>
        <v>52</v>
      </c>
      <c r="M27" s="93">
        <f t="shared" si="7"/>
        <v>0</v>
      </c>
      <c r="N27" s="93">
        <f t="shared" si="7"/>
        <v>2</v>
      </c>
      <c r="O27" s="93">
        <f t="shared" si="7"/>
        <v>0</v>
      </c>
      <c r="P27" s="93">
        <f t="shared" si="7"/>
        <v>0</v>
      </c>
      <c r="Q27" s="93">
        <f t="shared" si="7"/>
        <v>8</v>
      </c>
      <c r="R27" s="93">
        <f t="shared" si="7"/>
        <v>2</v>
      </c>
      <c r="S27" s="93">
        <f t="shared" si="7"/>
        <v>0</v>
      </c>
      <c r="T27" s="93">
        <f t="shared" si="7"/>
        <v>0</v>
      </c>
      <c r="U27" s="93">
        <f t="shared" si="7"/>
        <v>0</v>
      </c>
      <c r="V27" s="93">
        <f t="shared" si="7"/>
        <v>15</v>
      </c>
      <c r="W27" s="93">
        <f t="shared" si="7"/>
        <v>0</v>
      </c>
      <c r="X27" s="93">
        <f t="shared" si="7"/>
        <v>76</v>
      </c>
      <c r="Y27" s="88">
        <f t="shared" si="0"/>
        <v>281</v>
      </c>
    </row>
    <row r="28" spans="1:25" s="24" customFormat="1" x14ac:dyDescent="0.55000000000000004">
      <c r="A28" s="471"/>
      <c r="B28" s="476"/>
      <c r="C28" s="477"/>
      <c r="D28" s="478"/>
      <c r="E28" s="84" t="s">
        <v>134</v>
      </c>
      <c r="F28" s="81" t="s">
        <v>127</v>
      </c>
      <c r="G28" s="85"/>
      <c r="H28" s="86"/>
      <c r="I28" s="87"/>
      <c r="J28" s="87"/>
      <c r="K28" s="87">
        <v>68</v>
      </c>
      <c r="L28" s="87">
        <v>74</v>
      </c>
      <c r="M28" s="87"/>
      <c r="N28" s="87">
        <v>2</v>
      </c>
      <c r="O28" s="82"/>
      <c r="P28" s="82"/>
      <c r="Q28" s="82">
        <v>4</v>
      </c>
      <c r="R28" s="82">
        <v>2</v>
      </c>
      <c r="S28" s="82"/>
      <c r="T28" s="82"/>
      <c r="U28" s="82"/>
      <c r="V28" s="82">
        <v>52</v>
      </c>
      <c r="W28" s="82">
        <v>75</v>
      </c>
      <c r="X28" s="82"/>
      <c r="Y28" s="88">
        <f t="shared" si="0"/>
        <v>277</v>
      </c>
    </row>
    <row r="29" spans="1:25" s="24" customFormat="1" x14ac:dyDescent="0.55000000000000004">
      <c r="A29" s="471"/>
      <c r="B29" s="476"/>
      <c r="C29" s="477"/>
      <c r="D29" s="478"/>
      <c r="E29" s="89"/>
      <c r="F29" s="90" t="s">
        <v>122</v>
      </c>
      <c r="G29" s="85"/>
      <c r="H29" s="86"/>
      <c r="I29" s="87"/>
      <c r="J29" s="87"/>
      <c r="K29" s="87">
        <v>12</v>
      </c>
      <c r="L29" s="87">
        <v>12</v>
      </c>
      <c r="M29" s="87"/>
      <c r="N29" s="87">
        <v>0</v>
      </c>
      <c r="O29" s="82"/>
      <c r="P29" s="82"/>
      <c r="Q29" s="82">
        <v>2</v>
      </c>
      <c r="R29" s="82">
        <v>0</v>
      </c>
      <c r="S29" s="82"/>
      <c r="T29" s="82"/>
      <c r="U29" s="82"/>
      <c r="V29" s="82">
        <v>2</v>
      </c>
      <c r="W29" s="82">
        <v>14</v>
      </c>
      <c r="X29" s="82"/>
      <c r="Y29" s="88">
        <f t="shared" si="0"/>
        <v>42</v>
      </c>
    </row>
    <row r="30" spans="1:25" s="24" customFormat="1" x14ac:dyDescent="0.55000000000000004">
      <c r="A30" s="471"/>
      <c r="B30" s="476"/>
      <c r="C30" s="477"/>
      <c r="D30" s="478"/>
      <c r="E30" s="464" t="s">
        <v>135</v>
      </c>
      <c r="F30" s="464"/>
      <c r="G30" s="91"/>
      <c r="H30" s="92"/>
      <c r="I30" s="93">
        <f t="shared" ref="I30:X30" si="8">SUM(I28:I29)</f>
        <v>0</v>
      </c>
      <c r="J30" s="93">
        <f t="shared" si="8"/>
        <v>0</v>
      </c>
      <c r="K30" s="93">
        <f t="shared" si="8"/>
        <v>80</v>
      </c>
      <c r="L30" s="93">
        <f t="shared" si="8"/>
        <v>86</v>
      </c>
      <c r="M30" s="93">
        <f t="shared" si="8"/>
        <v>0</v>
      </c>
      <c r="N30" s="93">
        <f t="shared" si="8"/>
        <v>2</v>
      </c>
      <c r="O30" s="93">
        <f t="shared" si="8"/>
        <v>0</v>
      </c>
      <c r="P30" s="93">
        <f t="shared" si="8"/>
        <v>0</v>
      </c>
      <c r="Q30" s="93">
        <f t="shared" si="8"/>
        <v>6</v>
      </c>
      <c r="R30" s="93">
        <f t="shared" si="8"/>
        <v>2</v>
      </c>
      <c r="S30" s="93">
        <f t="shared" si="8"/>
        <v>0</v>
      </c>
      <c r="T30" s="93">
        <f t="shared" si="8"/>
        <v>0</v>
      </c>
      <c r="U30" s="93">
        <f t="shared" si="8"/>
        <v>0</v>
      </c>
      <c r="V30" s="93">
        <f t="shared" si="8"/>
        <v>54</v>
      </c>
      <c r="W30" s="93">
        <f t="shared" si="8"/>
        <v>89</v>
      </c>
      <c r="X30" s="93">
        <f t="shared" si="8"/>
        <v>0</v>
      </c>
      <c r="Y30" s="88">
        <f t="shared" si="0"/>
        <v>319</v>
      </c>
    </row>
    <row r="31" spans="1:25" s="24" customFormat="1" ht="26" thickBot="1" x14ac:dyDescent="0.55000000000000004">
      <c r="A31" s="472"/>
      <c r="B31" s="479"/>
      <c r="C31" s="480"/>
      <c r="D31" s="481"/>
      <c r="E31" s="462" t="s">
        <v>136</v>
      </c>
      <c r="F31" s="463"/>
      <c r="G31" s="94"/>
      <c r="H31" s="94"/>
      <c r="I31" s="95">
        <f t="shared" ref="I31:X31" si="9">SUM(I27,I30)</f>
        <v>0</v>
      </c>
      <c r="J31" s="95">
        <f t="shared" si="9"/>
        <v>0</v>
      </c>
      <c r="K31" s="95">
        <f t="shared" si="9"/>
        <v>206</v>
      </c>
      <c r="L31" s="95">
        <f t="shared" si="9"/>
        <v>138</v>
      </c>
      <c r="M31" s="95">
        <f t="shared" si="9"/>
        <v>0</v>
      </c>
      <c r="N31" s="95">
        <f t="shared" si="9"/>
        <v>4</v>
      </c>
      <c r="O31" s="95">
        <f t="shared" si="9"/>
        <v>0</v>
      </c>
      <c r="P31" s="95">
        <f t="shared" si="9"/>
        <v>0</v>
      </c>
      <c r="Q31" s="95">
        <f t="shared" si="9"/>
        <v>14</v>
      </c>
      <c r="R31" s="95">
        <f t="shared" si="9"/>
        <v>4</v>
      </c>
      <c r="S31" s="95">
        <f t="shared" si="9"/>
        <v>0</v>
      </c>
      <c r="T31" s="95">
        <f t="shared" si="9"/>
        <v>0</v>
      </c>
      <c r="U31" s="95">
        <f t="shared" si="9"/>
        <v>0</v>
      </c>
      <c r="V31" s="95">
        <f t="shared" si="9"/>
        <v>69</v>
      </c>
      <c r="W31" s="95">
        <f t="shared" si="9"/>
        <v>89</v>
      </c>
      <c r="X31" s="95">
        <f t="shared" si="9"/>
        <v>76</v>
      </c>
      <c r="Y31" s="88">
        <f t="shared" si="0"/>
        <v>600</v>
      </c>
    </row>
    <row r="32" spans="1:25" s="24" customFormat="1" x14ac:dyDescent="0.55000000000000004">
      <c r="A32" s="470">
        <v>4</v>
      </c>
      <c r="B32" s="482" t="str">
        <f>'[1]Наукова та інноваційна'!B22</f>
        <v>Димова Г.О.</v>
      </c>
      <c r="C32" s="483"/>
      <c r="D32" s="484"/>
      <c r="E32" s="89" t="s">
        <v>132</v>
      </c>
      <c r="F32" s="96" t="s">
        <v>127</v>
      </c>
      <c r="G32" s="97"/>
      <c r="H32" s="98"/>
      <c r="I32" s="99"/>
      <c r="J32" s="99"/>
      <c r="K32" s="99">
        <v>154</v>
      </c>
      <c r="L32" s="99">
        <v>156</v>
      </c>
      <c r="M32" s="99">
        <v>114</v>
      </c>
      <c r="N32" s="99">
        <v>4</v>
      </c>
      <c r="O32" s="100"/>
      <c r="P32" s="100"/>
      <c r="Q32" s="100">
        <v>16</v>
      </c>
      <c r="R32" s="100">
        <v>4</v>
      </c>
      <c r="S32" s="100"/>
      <c r="T32" s="100"/>
      <c r="U32" s="100"/>
      <c r="V32" s="100"/>
      <c r="W32" s="100"/>
      <c r="X32" s="100"/>
      <c r="Y32" s="88">
        <f t="shared" si="0"/>
        <v>448</v>
      </c>
    </row>
    <row r="33" spans="1:25" s="24" customFormat="1" x14ac:dyDescent="0.55000000000000004">
      <c r="A33" s="471"/>
      <c r="B33" s="476"/>
      <c r="C33" s="477"/>
      <c r="D33" s="478"/>
      <c r="E33" s="89"/>
      <c r="F33" s="90" t="s">
        <v>122</v>
      </c>
      <c r="G33" s="85"/>
      <c r="H33" s="86"/>
      <c r="I33" s="87"/>
      <c r="J33" s="87"/>
      <c r="K33" s="87">
        <v>10</v>
      </c>
      <c r="L33" s="87">
        <v>10</v>
      </c>
      <c r="M33" s="87">
        <v>4</v>
      </c>
      <c r="N33" s="87">
        <v>0</v>
      </c>
      <c r="O33" s="82"/>
      <c r="P33" s="82"/>
      <c r="Q33" s="82">
        <v>4</v>
      </c>
      <c r="R33" s="82">
        <v>0</v>
      </c>
      <c r="S33" s="82"/>
      <c r="T33" s="82"/>
      <c r="U33" s="82"/>
      <c r="V33" s="82"/>
      <c r="W33" s="82"/>
      <c r="X33" s="82"/>
      <c r="Y33" s="88">
        <f t="shared" si="0"/>
        <v>28</v>
      </c>
    </row>
    <row r="34" spans="1:25" s="24" customFormat="1" x14ac:dyDescent="0.55000000000000004">
      <c r="A34" s="471"/>
      <c r="B34" s="476"/>
      <c r="C34" s="477"/>
      <c r="D34" s="478"/>
      <c r="E34" s="464" t="s">
        <v>133</v>
      </c>
      <c r="F34" s="464"/>
      <c r="G34" s="91"/>
      <c r="H34" s="92"/>
      <c r="I34" s="93">
        <f t="shared" ref="I34:X34" si="10">SUM(I32:I33)</f>
        <v>0</v>
      </c>
      <c r="J34" s="93">
        <f t="shared" si="10"/>
        <v>0</v>
      </c>
      <c r="K34" s="93">
        <f t="shared" si="10"/>
        <v>164</v>
      </c>
      <c r="L34" s="93">
        <v>166</v>
      </c>
      <c r="M34" s="93">
        <f t="shared" si="10"/>
        <v>118</v>
      </c>
      <c r="N34" s="93">
        <f t="shared" si="10"/>
        <v>4</v>
      </c>
      <c r="O34" s="93">
        <f t="shared" si="10"/>
        <v>0</v>
      </c>
      <c r="P34" s="93">
        <f t="shared" si="10"/>
        <v>0</v>
      </c>
      <c r="Q34" s="93">
        <f t="shared" si="10"/>
        <v>20</v>
      </c>
      <c r="R34" s="93">
        <f t="shared" si="10"/>
        <v>4</v>
      </c>
      <c r="S34" s="93">
        <f t="shared" si="10"/>
        <v>0</v>
      </c>
      <c r="T34" s="93">
        <f t="shared" si="10"/>
        <v>0</v>
      </c>
      <c r="U34" s="93">
        <f t="shared" si="10"/>
        <v>0</v>
      </c>
      <c r="V34" s="93">
        <f t="shared" si="10"/>
        <v>0</v>
      </c>
      <c r="W34" s="93">
        <f t="shared" si="10"/>
        <v>0</v>
      </c>
      <c r="X34" s="93">
        <f t="shared" si="10"/>
        <v>0</v>
      </c>
      <c r="Y34" s="88">
        <f t="shared" si="0"/>
        <v>476</v>
      </c>
    </row>
    <row r="35" spans="1:25" s="24" customFormat="1" x14ac:dyDescent="0.55000000000000004">
      <c r="A35" s="471"/>
      <c r="B35" s="476"/>
      <c r="C35" s="477"/>
      <c r="D35" s="478"/>
      <c r="E35" s="84" t="s">
        <v>134</v>
      </c>
      <c r="F35" s="81" t="s">
        <v>127</v>
      </c>
      <c r="G35" s="85"/>
      <c r="H35" s="86"/>
      <c r="I35" s="87"/>
      <c r="J35" s="87"/>
      <c r="K35" s="87">
        <v>46</v>
      </c>
      <c r="L35" s="87">
        <v>44</v>
      </c>
      <c r="M35" s="87">
        <v>28</v>
      </c>
      <c r="N35" s="87">
        <v>0</v>
      </c>
      <c r="O35" s="82"/>
      <c r="P35" s="82"/>
      <c r="Q35" s="82">
        <v>4</v>
      </c>
      <c r="R35" s="82">
        <v>0</v>
      </c>
      <c r="S35" s="82"/>
      <c r="T35" s="82"/>
      <c r="U35" s="82"/>
      <c r="V35" s="82"/>
      <c r="W35" s="82"/>
      <c r="X35" s="82"/>
      <c r="Y35" s="88">
        <f t="shared" si="0"/>
        <v>122</v>
      </c>
    </row>
    <row r="36" spans="1:25" s="24" customFormat="1" x14ac:dyDescent="0.55000000000000004">
      <c r="A36" s="471"/>
      <c r="B36" s="476"/>
      <c r="C36" s="477"/>
      <c r="D36" s="478"/>
      <c r="E36" s="89"/>
      <c r="F36" s="90" t="s">
        <v>122</v>
      </c>
      <c r="G36" s="85"/>
      <c r="H36" s="86"/>
      <c r="I36" s="87"/>
      <c r="J36" s="87"/>
      <c r="K36" s="87">
        <v>0</v>
      </c>
      <c r="L36" s="87">
        <v>0</v>
      </c>
      <c r="M36" s="87">
        <v>0</v>
      </c>
      <c r="N36" s="87">
        <v>0</v>
      </c>
      <c r="O36" s="82"/>
      <c r="P36" s="82"/>
      <c r="Q36" s="82">
        <v>2</v>
      </c>
      <c r="R36" s="82">
        <v>0</v>
      </c>
      <c r="S36" s="82"/>
      <c r="T36" s="82"/>
      <c r="U36" s="82"/>
      <c r="V36" s="82"/>
      <c r="W36" s="82"/>
      <c r="X36" s="82"/>
      <c r="Y36" s="88">
        <f t="shared" si="0"/>
        <v>2</v>
      </c>
    </row>
    <row r="37" spans="1:25" s="24" customFormat="1" x14ac:dyDescent="0.55000000000000004">
      <c r="A37" s="471"/>
      <c r="B37" s="476"/>
      <c r="C37" s="477"/>
      <c r="D37" s="478"/>
      <c r="E37" s="464" t="s">
        <v>135</v>
      </c>
      <c r="F37" s="464"/>
      <c r="G37" s="91"/>
      <c r="H37" s="92"/>
      <c r="I37" s="93">
        <f t="shared" ref="I37:X37" si="11">SUM(I35:I36)</f>
        <v>0</v>
      </c>
      <c r="J37" s="93">
        <f t="shared" si="11"/>
        <v>0</v>
      </c>
      <c r="K37" s="93">
        <f t="shared" si="11"/>
        <v>46</v>
      </c>
      <c r="L37" s="93">
        <f t="shared" si="11"/>
        <v>44</v>
      </c>
      <c r="M37" s="93">
        <f t="shared" si="11"/>
        <v>28</v>
      </c>
      <c r="N37" s="93">
        <f t="shared" si="11"/>
        <v>0</v>
      </c>
      <c r="O37" s="93">
        <f t="shared" si="11"/>
        <v>0</v>
      </c>
      <c r="P37" s="93">
        <f t="shared" si="11"/>
        <v>0</v>
      </c>
      <c r="Q37" s="93">
        <f t="shared" si="11"/>
        <v>6</v>
      </c>
      <c r="R37" s="93">
        <f t="shared" si="11"/>
        <v>0</v>
      </c>
      <c r="S37" s="93">
        <f t="shared" si="11"/>
        <v>0</v>
      </c>
      <c r="T37" s="93">
        <f t="shared" si="11"/>
        <v>0</v>
      </c>
      <c r="U37" s="93">
        <f t="shared" si="11"/>
        <v>0</v>
      </c>
      <c r="V37" s="93">
        <f t="shared" si="11"/>
        <v>0</v>
      </c>
      <c r="W37" s="93">
        <f t="shared" si="11"/>
        <v>0</v>
      </c>
      <c r="X37" s="93">
        <f t="shared" si="11"/>
        <v>0</v>
      </c>
      <c r="Y37" s="88">
        <f t="shared" si="0"/>
        <v>124</v>
      </c>
    </row>
    <row r="38" spans="1:25" s="24" customFormat="1" ht="26" thickBot="1" x14ac:dyDescent="0.55000000000000004">
      <c r="A38" s="472"/>
      <c r="B38" s="479"/>
      <c r="C38" s="480"/>
      <c r="D38" s="481"/>
      <c r="E38" s="465" t="s">
        <v>136</v>
      </c>
      <c r="F38" s="466"/>
      <c r="G38" s="94"/>
      <c r="H38" s="94"/>
      <c r="I38" s="95">
        <f t="shared" ref="I38:X38" si="12">SUM(I34,I37)</f>
        <v>0</v>
      </c>
      <c r="J38" s="95">
        <f t="shared" si="12"/>
        <v>0</v>
      </c>
      <c r="K38" s="95">
        <f t="shared" si="12"/>
        <v>210</v>
      </c>
      <c r="L38" s="95">
        <f t="shared" si="12"/>
        <v>210</v>
      </c>
      <c r="M38" s="95">
        <f t="shared" si="12"/>
        <v>146</v>
      </c>
      <c r="N38" s="95">
        <f t="shared" si="12"/>
        <v>4</v>
      </c>
      <c r="O38" s="95">
        <f t="shared" si="12"/>
        <v>0</v>
      </c>
      <c r="P38" s="95">
        <f t="shared" si="12"/>
        <v>0</v>
      </c>
      <c r="Q38" s="95">
        <f t="shared" si="12"/>
        <v>26</v>
      </c>
      <c r="R38" s="95">
        <f t="shared" si="12"/>
        <v>4</v>
      </c>
      <c r="S38" s="95">
        <f t="shared" si="12"/>
        <v>0</v>
      </c>
      <c r="T38" s="95">
        <f t="shared" si="12"/>
        <v>0</v>
      </c>
      <c r="U38" s="95">
        <f t="shared" si="12"/>
        <v>0</v>
      </c>
      <c r="V38" s="95">
        <f t="shared" si="12"/>
        <v>0</v>
      </c>
      <c r="W38" s="95">
        <f t="shared" si="12"/>
        <v>0</v>
      </c>
      <c r="X38" s="95">
        <f t="shared" si="12"/>
        <v>0</v>
      </c>
      <c r="Y38" s="88">
        <f t="shared" si="0"/>
        <v>600</v>
      </c>
    </row>
    <row r="39" spans="1:25" s="24" customFormat="1" x14ac:dyDescent="0.55000000000000004">
      <c r="A39" s="72"/>
      <c r="B39" s="72"/>
      <c r="C39" s="72"/>
      <c r="D39" s="77"/>
      <c r="E39" s="101" t="s">
        <v>51</v>
      </c>
      <c r="F39" s="101"/>
      <c r="G39" s="101"/>
      <c r="H39" s="101"/>
      <c r="I39" s="102">
        <f>SUM(I13,I20,I27,I34)</f>
        <v>0</v>
      </c>
      <c r="J39" s="102">
        <f t="shared" ref="J39:X39" si="13">SUM(J13,J20,J27,J34)</f>
        <v>0</v>
      </c>
      <c r="K39" s="102">
        <f t="shared" si="13"/>
        <v>570</v>
      </c>
      <c r="L39" s="102">
        <f t="shared" si="13"/>
        <v>670</v>
      </c>
      <c r="M39" s="102">
        <f t="shared" si="13"/>
        <v>118</v>
      </c>
      <c r="N39" s="102">
        <f t="shared" si="13"/>
        <v>28</v>
      </c>
      <c r="O39" s="102">
        <f t="shared" si="13"/>
        <v>0</v>
      </c>
      <c r="P39" s="102">
        <f t="shared" si="13"/>
        <v>57</v>
      </c>
      <c r="Q39" s="102">
        <f t="shared" si="13"/>
        <v>62</v>
      </c>
      <c r="R39" s="102">
        <f t="shared" si="13"/>
        <v>32</v>
      </c>
      <c r="S39" s="102">
        <f t="shared" si="13"/>
        <v>0</v>
      </c>
      <c r="T39" s="102">
        <f t="shared" si="13"/>
        <v>0</v>
      </c>
      <c r="U39" s="102">
        <f t="shared" si="13"/>
        <v>0</v>
      </c>
      <c r="V39" s="102">
        <f t="shared" si="13"/>
        <v>15</v>
      </c>
      <c r="W39" s="102">
        <f t="shared" si="13"/>
        <v>0</v>
      </c>
      <c r="X39" s="102">
        <f t="shared" si="13"/>
        <v>76</v>
      </c>
      <c r="Y39" s="88">
        <f t="shared" si="0"/>
        <v>1628</v>
      </c>
    </row>
    <row r="40" spans="1:25" s="24" customFormat="1" x14ac:dyDescent="0.55000000000000004">
      <c r="A40" s="72"/>
      <c r="B40" s="72"/>
      <c r="C40" s="72"/>
      <c r="D40" s="77"/>
      <c r="E40" s="101" t="s">
        <v>52</v>
      </c>
      <c r="F40" s="101"/>
      <c r="G40" s="101"/>
      <c r="H40" s="101"/>
      <c r="I40" s="102">
        <f>SUM(I16,I23,I30,I37)</f>
        <v>0</v>
      </c>
      <c r="J40" s="102">
        <f t="shared" ref="J40:X40" si="14">SUM(J16,J23,J30,J37)</f>
        <v>0</v>
      </c>
      <c r="K40" s="102">
        <f t="shared" si="14"/>
        <v>166</v>
      </c>
      <c r="L40" s="102">
        <f t="shared" si="14"/>
        <v>374</v>
      </c>
      <c r="M40" s="102">
        <f t="shared" si="14"/>
        <v>28</v>
      </c>
      <c r="N40" s="102">
        <f t="shared" si="14"/>
        <v>20</v>
      </c>
      <c r="O40" s="102">
        <f t="shared" si="14"/>
        <v>0</v>
      </c>
      <c r="P40" s="102">
        <f t="shared" si="14"/>
        <v>1</v>
      </c>
      <c r="Q40" s="102">
        <f t="shared" si="14"/>
        <v>20</v>
      </c>
      <c r="R40" s="102">
        <f t="shared" si="14"/>
        <v>20</v>
      </c>
      <c r="S40" s="102">
        <f t="shared" si="14"/>
        <v>0</v>
      </c>
      <c r="T40" s="102">
        <f t="shared" si="14"/>
        <v>0</v>
      </c>
      <c r="U40" s="102">
        <f t="shared" si="14"/>
        <v>0</v>
      </c>
      <c r="V40" s="102">
        <f t="shared" si="14"/>
        <v>54</v>
      </c>
      <c r="W40" s="102">
        <f t="shared" si="14"/>
        <v>89</v>
      </c>
      <c r="X40" s="102">
        <f t="shared" si="14"/>
        <v>0</v>
      </c>
      <c r="Y40" s="88">
        <f t="shared" si="0"/>
        <v>772</v>
      </c>
    </row>
    <row r="41" spans="1:25" s="25" customFormat="1" ht="27" customHeight="1" x14ac:dyDescent="0.25">
      <c r="A41" s="75"/>
      <c r="B41" s="75"/>
      <c r="C41" s="75"/>
      <c r="D41" s="103"/>
      <c r="E41" s="104" t="s">
        <v>53</v>
      </c>
      <c r="F41" s="104"/>
      <c r="G41" s="104"/>
      <c r="H41" s="104"/>
      <c r="I41" s="105">
        <f t="shared" ref="I41:X41" si="15">SUM(I39:I40)</f>
        <v>0</v>
      </c>
      <c r="J41" s="105">
        <f t="shared" si="15"/>
        <v>0</v>
      </c>
      <c r="K41" s="105">
        <f t="shared" si="15"/>
        <v>736</v>
      </c>
      <c r="L41" s="105">
        <f t="shared" si="15"/>
        <v>1044</v>
      </c>
      <c r="M41" s="105">
        <f t="shared" si="15"/>
        <v>146</v>
      </c>
      <c r="N41" s="105">
        <f t="shared" si="15"/>
        <v>48</v>
      </c>
      <c r="O41" s="105">
        <f t="shared" si="15"/>
        <v>0</v>
      </c>
      <c r="P41" s="105">
        <f t="shared" si="15"/>
        <v>58</v>
      </c>
      <c r="Q41" s="105">
        <f t="shared" si="15"/>
        <v>82</v>
      </c>
      <c r="R41" s="105">
        <f t="shared" si="15"/>
        <v>52</v>
      </c>
      <c r="S41" s="105">
        <f t="shared" si="15"/>
        <v>0</v>
      </c>
      <c r="T41" s="105">
        <f t="shared" si="15"/>
        <v>0</v>
      </c>
      <c r="U41" s="105">
        <f t="shared" si="15"/>
        <v>0</v>
      </c>
      <c r="V41" s="105">
        <f t="shared" si="15"/>
        <v>69</v>
      </c>
      <c r="W41" s="105">
        <f t="shared" si="15"/>
        <v>89</v>
      </c>
      <c r="X41" s="105">
        <f t="shared" si="15"/>
        <v>76</v>
      </c>
      <c r="Y41" s="88">
        <f t="shared" si="0"/>
        <v>2400</v>
      </c>
    </row>
    <row r="43" spans="1:25" x14ac:dyDescent="0.55000000000000004">
      <c r="A43"/>
      <c r="B43"/>
      <c r="C43"/>
      <c r="D43" s="41" t="s">
        <v>15</v>
      </c>
      <c r="I43" s="307" t="s">
        <v>10</v>
      </c>
      <c r="J43" s="307"/>
      <c r="K43" s="307"/>
      <c r="L43" s="307"/>
    </row>
    <row r="44" spans="1:25" x14ac:dyDescent="0.55000000000000004">
      <c r="A44"/>
      <c r="B44"/>
      <c r="C44"/>
      <c r="I44" s="43"/>
      <c r="J44" s="43"/>
      <c r="K44" s="43"/>
      <c r="L44" s="43"/>
    </row>
    <row r="45" spans="1:25" x14ac:dyDescent="0.55000000000000004">
      <c r="A45" s="460" t="s">
        <v>169</v>
      </c>
      <c r="B45" s="460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Q45" s="460"/>
      <c r="R45" s="77"/>
      <c r="S45" s="77"/>
      <c r="T45" s="77" t="s">
        <v>128</v>
      </c>
      <c r="U45" s="77"/>
      <c r="V45" s="77"/>
      <c r="W45" s="77"/>
      <c r="X45" s="77"/>
      <c r="Y45" s="77"/>
    </row>
    <row r="46" spans="1:25" x14ac:dyDescent="0.55000000000000004">
      <c r="A46" s="461" t="s">
        <v>166</v>
      </c>
      <c r="B46" s="461"/>
      <c r="C46" s="461"/>
      <c r="D46" s="461"/>
      <c r="E46" s="461"/>
      <c r="F46" s="461"/>
      <c r="G46" s="461"/>
      <c r="H46" s="461"/>
      <c r="I46" s="461"/>
      <c r="J46" s="461"/>
      <c r="K46" s="461"/>
      <c r="L46" s="461"/>
      <c r="M46" s="461"/>
      <c r="N46" s="461"/>
      <c r="O46" s="461"/>
      <c r="P46" s="461"/>
      <c r="Q46" s="461"/>
      <c r="R46" s="77"/>
      <c r="S46" s="77" t="s">
        <v>8</v>
      </c>
      <c r="T46" s="77"/>
      <c r="U46" s="77"/>
      <c r="V46" s="77"/>
      <c r="W46" s="77"/>
      <c r="X46" s="77"/>
      <c r="Y46" s="77"/>
    </row>
    <row r="47" spans="1:25" x14ac:dyDescent="0.55000000000000004">
      <c r="B47" s="73" t="s">
        <v>7</v>
      </c>
      <c r="C47" s="73"/>
      <c r="D47" s="78"/>
      <c r="E47" s="78"/>
      <c r="F47" s="78"/>
      <c r="G47" s="78"/>
      <c r="H47" s="78"/>
      <c r="I47" s="78"/>
      <c r="J47" s="78"/>
      <c r="K47" s="78"/>
      <c r="L47" s="78"/>
      <c r="M47" s="71"/>
      <c r="N47" s="71"/>
      <c r="O47" s="71"/>
      <c r="P47" s="71"/>
      <c r="Q47" s="71"/>
      <c r="R47" s="71"/>
      <c r="S47" s="41" t="s">
        <v>9</v>
      </c>
      <c r="V47" s="71"/>
      <c r="W47" s="71"/>
      <c r="X47" s="71"/>
    </row>
    <row r="48" spans="1:25" x14ac:dyDescent="0.55000000000000004">
      <c r="A48" s="72"/>
      <c r="B48" s="72"/>
      <c r="C48" s="72"/>
      <c r="D48" s="77"/>
      <c r="E48" s="77"/>
      <c r="F48" s="76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</row>
    <row r="49" spans="1:25" x14ac:dyDescent="0.55000000000000004">
      <c r="A49" s="461" t="s">
        <v>123</v>
      </c>
      <c r="B49" s="461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77"/>
      <c r="S49" s="77"/>
      <c r="T49" s="77"/>
      <c r="U49" s="77"/>
      <c r="V49" s="77"/>
      <c r="W49" s="77"/>
      <c r="X49" s="77"/>
      <c r="Y49" s="77"/>
    </row>
    <row r="50" spans="1:25" ht="145" customHeight="1" x14ac:dyDescent="0.25">
      <c r="A50" s="485" t="s">
        <v>125</v>
      </c>
      <c r="B50" s="488" t="s">
        <v>130</v>
      </c>
      <c r="C50" s="489"/>
      <c r="D50" s="490"/>
      <c r="E50" s="469" t="s">
        <v>131</v>
      </c>
      <c r="F50" s="469" t="s">
        <v>126</v>
      </c>
      <c r="G50" s="469" t="s">
        <v>117</v>
      </c>
      <c r="H50" s="469" t="s">
        <v>118</v>
      </c>
      <c r="I50" s="469" t="s">
        <v>119</v>
      </c>
      <c r="J50" s="469" t="s">
        <v>77</v>
      </c>
      <c r="K50" s="469" t="s">
        <v>120</v>
      </c>
      <c r="L50" s="469" t="s">
        <v>78</v>
      </c>
      <c r="M50" s="469" t="s">
        <v>121</v>
      </c>
      <c r="N50" s="469" t="s">
        <v>79</v>
      </c>
      <c r="O50" s="501" t="s">
        <v>45</v>
      </c>
      <c r="P50" s="502"/>
      <c r="Q50" s="494" t="s">
        <v>46</v>
      </c>
      <c r="R50" s="499" t="s">
        <v>68</v>
      </c>
      <c r="S50" s="499" t="s">
        <v>168</v>
      </c>
      <c r="T50" s="494" t="s">
        <v>11</v>
      </c>
      <c r="U50" s="494" t="s">
        <v>47</v>
      </c>
      <c r="V50" s="494" t="s">
        <v>48</v>
      </c>
      <c r="W50" s="494" t="s">
        <v>12</v>
      </c>
      <c r="X50" s="494" t="s">
        <v>13</v>
      </c>
      <c r="Y50" s="486" t="s">
        <v>116</v>
      </c>
    </row>
    <row r="51" spans="1:25" ht="210" customHeight="1" x14ac:dyDescent="0.25">
      <c r="A51" s="485"/>
      <c r="B51" s="491"/>
      <c r="C51" s="492"/>
      <c r="D51" s="493"/>
      <c r="E51" s="469"/>
      <c r="F51" s="469"/>
      <c r="G51" s="469"/>
      <c r="H51" s="469"/>
      <c r="I51" s="469"/>
      <c r="J51" s="469"/>
      <c r="K51" s="469"/>
      <c r="L51" s="469"/>
      <c r="M51" s="469"/>
      <c r="N51" s="469"/>
      <c r="O51" s="79" t="s">
        <v>49</v>
      </c>
      <c r="P51" s="79" t="s">
        <v>50</v>
      </c>
      <c r="Q51" s="495"/>
      <c r="R51" s="500"/>
      <c r="S51" s="500"/>
      <c r="T51" s="495"/>
      <c r="U51" s="495"/>
      <c r="V51" s="495"/>
      <c r="W51" s="495"/>
      <c r="X51" s="495"/>
      <c r="Y51" s="487"/>
    </row>
    <row r="52" spans="1:25" x14ac:dyDescent="0.55000000000000004">
      <c r="A52" s="74"/>
      <c r="B52" s="496"/>
      <c r="C52" s="497"/>
      <c r="D52" s="498"/>
      <c r="E52" s="80"/>
      <c r="F52" s="81"/>
      <c r="G52" s="81"/>
      <c r="H52" s="81"/>
      <c r="I52" s="81">
        <v>1</v>
      </c>
      <c r="J52" s="81">
        <v>2</v>
      </c>
      <c r="K52" s="81">
        <v>3</v>
      </c>
      <c r="L52" s="81">
        <v>4</v>
      </c>
      <c r="M52" s="81">
        <v>5</v>
      </c>
      <c r="N52" s="81">
        <v>6</v>
      </c>
      <c r="O52" s="503">
        <v>7</v>
      </c>
      <c r="P52" s="504"/>
      <c r="Q52" s="82">
        <v>8</v>
      </c>
      <c r="R52" s="82">
        <v>9</v>
      </c>
      <c r="S52" s="82">
        <v>10</v>
      </c>
      <c r="T52" s="82">
        <v>11</v>
      </c>
      <c r="U52" s="82">
        <v>12</v>
      </c>
      <c r="V52" s="82">
        <v>13</v>
      </c>
      <c r="W52" s="82">
        <v>14</v>
      </c>
      <c r="X52" s="82">
        <v>15</v>
      </c>
      <c r="Y52" s="83">
        <v>0</v>
      </c>
    </row>
    <row r="53" spans="1:25" x14ac:dyDescent="0.55000000000000004">
      <c r="A53" s="470">
        <v>5</v>
      </c>
      <c r="B53" s="482" t="str">
        <f>'[1]Наукова та інноваційна'!B23</f>
        <v>Дебела І.М.</v>
      </c>
      <c r="C53" s="483"/>
      <c r="D53" s="484"/>
      <c r="E53" s="84" t="s">
        <v>132</v>
      </c>
      <c r="F53" s="81" t="s">
        <v>127</v>
      </c>
      <c r="G53" s="85"/>
      <c r="H53" s="86"/>
      <c r="I53" s="87"/>
      <c r="J53" s="87"/>
      <c r="K53" s="87">
        <v>36</v>
      </c>
      <c r="L53" s="87">
        <v>152</v>
      </c>
      <c r="M53" s="87"/>
      <c r="N53" s="87">
        <v>2</v>
      </c>
      <c r="O53" s="82"/>
      <c r="P53" s="82"/>
      <c r="Q53" s="82">
        <v>16</v>
      </c>
      <c r="R53" s="82">
        <v>2</v>
      </c>
      <c r="S53" s="82"/>
      <c r="T53" s="82"/>
      <c r="U53" s="82">
        <v>0</v>
      </c>
      <c r="V53" s="82"/>
      <c r="W53" s="82"/>
      <c r="X53" s="82"/>
      <c r="Y53" s="88">
        <f t="shared" ref="Y53:Y83" si="16">SUM(I53:X53)</f>
        <v>208</v>
      </c>
    </row>
    <row r="54" spans="1:25" x14ac:dyDescent="0.55000000000000004">
      <c r="A54" s="471"/>
      <c r="B54" s="476"/>
      <c r="C54" s="477"/>
      <c r="D54" s="478"/>
      <c r="E54" s="89"/>
      <c r="F54" s="90" t="s">
        <v>122</v>
      </c>
      <c r="G54" s="85"/>
      <c r="H54" s="86"/>
      <c r="I54" s="87"/>
      <c r="J54" s="87"/>
      <c r="K54" s="87">
        <v>0</v>
      </c>
      <c r="L54" s="87">
        <v>0</v>
      </c>
      <c r="M54" s="87"/>
      <c r="N54" s="87">
        <v>0</v>
      </c>
      <c r="O54" s="82"/>
      <c r="P54" s="82"/>
      <c r="Q54" s="82">
        <v>0</v>
      </c>
      <c r="R54" s="82">
        <v>0</v>
      </c>
      <c r="S54" s="82"/>
      <c r="T54" s="82"/>
      <c r="U54" s="82">
        <v>0</v>
      </c>
      <c r="V54" s="82"/>
      <c r="W54" s="82"/>
      <c r="X54" s="82"/>
      <c r="Y54" s="88">
        <f t="shared" si="16"/>
        <v>0</v>
      </c>
    </row>
    <row r="55" spans="1:25" x14ac:dyDescent="0.55000000000000004">
      <c r="A55" s="471"/>
      <c r="B55" s="476"/>
      <c r="C55" s="477"/>
      <c r="D55" s="478"/>
      <c r="E55" s="464" t="s">
        <v>133</v>
      </c>
      <c r="F55" s="464"/>
      <c r="G55" s="91"/>
      <c r="H55" s="92"/>
      <c r="I55" s="93">
        <f t="shared" ref="I55:X55" si="17">SUM(I53:I54)</f>
        <v>0</v>
      </c>
      <c r="J55" s="93">
        <f t="shared" si="17"/>
        <v>0</v>
      </c>
      <c r="K55" s="93">
        <f t="shared" si="17"/>
        <v>36</v>
      </c>
      <c r="L55" s="93">
        <f t="shared" si="17"/>
        <v>152</v>
      </c>
      <c r="M55" s="93">
        <f t="shared" si="17"/>
        <v>0</v>
      </c>
      <c r="N55" s="93">
        <f t="shared" si="17"/>
        <v>2</v>
      </c>
      <c r="O55" s="93">
        <f t="shared" si="17"/>
        <v>0</v>
      </c>
      <c r="P55" s="93">
        <f t="shared" si="17"/>
        <v>0</v>
      </c>
      <c r="Q55" s="93">
        <f t="shared" si="17"/>
        <v>16</v>
      </c>
      <c r="R55" s="93">
        <f t="shared" si="17"/>
        <v>2</v>
      </c>
      <c r="S55" s="93">
        <f t="shared" si="17"/>
        <v>0</v>
      </c>
      <c r="T55" s="93">
        <f t="shared" si="17"/>
        <v>0</v>
      </c>
      <c r="U55" s="93">
        <f t="shared" si="17"/>
        <v>0</v>
      </c>
      <c r="V55" s="93">
        <f t="shared" si="17"/>
        <v>0</v>
      </c>
      <c r="W55" s="93">
        <f t="shared" si="17"/>
        <v>0</v>
      </c>
      <c r="X55" s="93">
        <f t="shared" si="17"/>
        <v>0</v>
      </c>
      <c r="Y55" s="88">
        <f t="shared" si="16"/>
        <v>208</v>
      </c>
    </row>
    <row r="56" spans="1:25" x14ac:dyDescent="0.55000000000000004">
      <c r="A56" s="471"/>
      <c r="B56" s="476"/>
      <c r="C56" s="477"/>
      <c r="D56" s="478"/>
      <c r="E56" s="84" t="s">
        <v>134</v>
      </c>
      <c r="F56" s="81" t="s">
        <v>127</v>
      </c>
      <c r="G56" s="85"/>
      <c r="H56" s="86"/>
      <c r="I56" s="87"/>
      <c r="J56" s="87"/>
      <c r="K56" s="87">
        <v>56</v>
      </c>
      <c r="L56" s="87">
        <v>226</v>
      </c>
      <c r="M56" s="87"/>
      <c r="N56" s="87">
        <v>22</v>
      </c>
      <c r="O56" s="82"/>
      <c r="P56" s="82"/>
      <c r="Q56" s="82">
        <v>0</v>
      </c>
      <c r="R56" s="82">
        <v>22</v>
      </c>
      <c r="S56" s="82"/>
      <c r="T56" s="82"/>
      <c r="U56" s="82">
        <v>60</v>
      </c>
      <c r="V56" s="82"/>
      <c r="W56" s="82"/>
      <c r="X56" s="82"/>
      <c r="Y56" s="88">
        <f t="shared" si="16"/>
        <v>386</v>
      </c>
    </row>
    <row r="57" spans="1:25" x14ac:dyDescent="0.55000000000000004">
      <c r="A57" s="471"/>
      <c r="B57" s="476"/>
      <c r="C57" s="477"/>
      <c r="D57" s="478"/>
      <c r="E57" s="89"/>
      <c r="F57" s="90" t="s">
        <v>122</v>
      </c>
      <c r="G57" s="85"/>
      <c r="H57" s="86"/>
      <c r="I57" s="87"/>
      <c r="J57" s="87"/>
      <c r="K57" s="87">
        <v>0</v>
      </c>
      <c r="L57" s="87">
        <v>0</v>
      </c>
      <c r="M57" s="87"/>
      <c r="N57" s="87">
        <v>0</v>
      </c>
      <c r="O57" s="82"/>
      <c r="P57" s="82"/>
      <c r="Q57" s="82">
        <v>0</v>
      </c>
      <c r="R57" s="82">
        <v>0</v>
      </c>
      <c r="S57" s="82"/>
      <c r="T57" s="82"/>
      <c r="U57" s="82">
        <v>6</v>
      </c>
      <c r="V57" s="82"/>
      <c r="W57" s="82"/>
      <c r="X57" s="82"/>
      <c r="Y57" s="88">
        <f t="shared" si="16"/>
        <v>6</v>
      </c>
    </row>
    <row r="58" spans="1:25" x14ac:dyDescent="0.55000000000000004">
      <c r="A58" s="471"/>
      <c r="B58" s="476"/>
      <c r="C58" s="477"/>
      <c r="D58" s="478"/>
      <c r="E58" s="464" t="s">
        <v>135</v>
      </c>
      <c r="F58" s="464"/>
      <c r="G58" s="91"/>
      <c r="H58" s="92"/>
      <c r="I58" s="93">
        <f t="shared" ref="I58:X58" si="18">SUM(I56:I57)</f>
        <v>0</v>
      </c>
      <c r="J58" s="93">
        <f t="shared" si="18"/>
        <v>0</v>
      </c>
      <c r="K58" s="93">
        <f t="shared" si="18"/>
        <v>56</v>
      </c>
      <c r="L58" s="93">
        <f t="shared" si="18"/>
        <v>226</v>
      </c>
      <c r="M58" s="93">
        <f t="shared" si="18"/>
        <v>0</v>
      </c>
      <c r="N58" s="93">
        <f t="shared" si="18"/>
        <v>22</v>
      </c>
      <c r="O58" s="93">
        <f t="shared" si="18"/>
        <v>0</v>
      </c>
      <c r="P58" s="93">
        <f t="shared" si="18"/>
        <v>0</v>
      </c>
      <c r="Q58" s="93">
        <f t="shared" si="18"/>
        <v>0</v>
      </c>
      <c r="R58" s="93">
        <f t="shared" si="18"/>
        <v>22</v>
      </c>
      <c r="S58" s="93">
        <f t="shared" si="18"/>
        <v>0</v>
      </c>
      <c r="T58" s="93">
        <f t="shared" si="18"/>
        <v>0</v>
      </c>
      <c r="U58" s="93">
        <f t="shared" si="18"/>
        <v>66</v>
      </c>
      <c r="V58" s="93">
        <f t="shared" si="18"/>
        <v>0</v>
      </c>
      <c r="W58" s="93">
        <f t="shared" si="18"/>
        <v>0</v>
      </c>
      <c r="X58" s="93">
        <f t="shared" si="18"/>
        <v>0</v>
      </c>
      <c r="Y58" s="88">
        <f t="shared" si="16"/>
        <v>392</v>
      </c>
    </row>
    <row r="59" spans="1:25" ht="26" thickBot="1" x14ac:dyDescent="0.55000000000000004">
      <c r="A59" s="472"/>
      <c r="B59" s="479"/>
      <c r="C59" s="480"/>
      <c r="D59" s="481"/>
      <c r="E59" s="467" t="s">
        <v>136</v>
      </c>
      <c r="F59" s="468"/>
      <c r="G59" s="94"/>
      <c r="H59" s="94"/>
      <c r="I59" s="95">
        <f t="shared" ref="I59:X59" si="19">SUM(I55,I58)</f>
        <v>0</v>
      </c>
      <c r="J59" s="95">
        <f t="shared" si="19"/>
        <v>0</v>
      </c>
      <c r="K59" s="95">
        <f t="shared" si="19"/>
        <v>92</v>
      </c>
      <c r="L59" s="95">
        <f t="shared" si="19"/>
        <v>378</v>
      </c>
      <c r="M59" s="95">
        <f t="shared" si="19"/>
        <v>0</v>
      </c>
      <c r="N59" s="95">
        <f t="shared" si="19"/>
        <v>24</v>
      </c>
      <c r="O59" s="95">
        <f t="shared" si="19"/>
        <v>0</v>
      </c>
      <c r="P59" s="95">
        <f t="shared" si="19"/>
        <v>0</v>
      </c>
      <c r="Q59" s="95">
        <f t="shared" si="19"/>
        <v>16</v>
      </c>
      <c r="R59" s="95">
        <f t="shared" si="19"/>
        <v>24</v>
      </c>
      <c r="S59" s="95">
        <f t="shared" si="19"/>
        <v>0</v>
      </c>
      <c r="T59" s="95">
        <f t="shared" si="19"/>
        <v>0</v>
      </c>
      <c r="U59" s="95">
        <f t="shared" si="19"/>
        <v>66</v>
      </c>
      <c r="V59" s="95">
        <f t="shared" si="19"/>
        <v>0</v>
      </c>
      <c r="W59" s="95">
        <f t="shared" si="19"/>
        <v>0</v>
      </c>
      <c r="X59" s="95">
        <f t="shared" si="19"/>
        <v>0</v>
      </c>
      <c r="Y59" s="88">
        <f t="shared" si="16"/>
        <v>600</v>
      </c>
    </row>
    <row r="60" spans="1:25" x14ac:dyDescent="0.55000000000000004">
      <c r="A60" s="470">
        <v>6</v>
      </c>
      <c r="B60" s="473" t="str">
        <f>'[1]Наукова та інноваційна'!B24</f>
        <v>Жосан Г.В.</v>
      </c>
      <c r="C60" s="474"/>
      <c r="D60" s="475"/>
      <c r="E60" s="84" t="s">
        <v>132</v>
      </c>
      <c r="F60" s="81" t="s">
        <v>127</v>
      </c>
      <c r="G60" s="85"/>
      <c r="H60" s="86"/>
      <c r="I60" s="87"/>
      <c r="J60" s="87"/>
      <c r="K60" s="87">
        <v>80</v>
      </c>
      <c r="L60" s="87">
        <v>22</v>
      </c>
      <c r="M60" s="87"/>
      <c r="N60" s="87">
        <v>6</v>
      </c>
      <c r="O60" s="82"/>
      <c r="P60" s="82">
        <v>19</v>
      </c>
      <c r="Q60" s="82">
        <v>2</v>
      </c>
      <c r="R60" s="82">
        <v>6</v>
      </c>
      <c r="S60" s="82"/>
      <c r="T60" s="82">
        <v>0</v>
      </c>
      <c r="U60" s="82"/>
      <c r="V60" s="82">
        <v>15</v>
      </c>
      <c r="W60" s="82"/>
      <c r="X60" s="82">
        <v>76</v>
      </c>
      <c r="Y60" s="88">
        <f t="shared" si="16"/>
        <v>226</v>
      </c>
    </row>
    <row r="61" spans="1:25" x14ac:dyDescent="0.55000000000000004">
      <c r="A61" s="471"/>
      <c r="B61" s="476"/>
      <c r="C61" s="477"/>
      <c r="D61" s="478"/>
      <c r="E61" s="89"/>
      <c r="F61" s="90" t="s">
        <v>122</v>
      </c>
      <c r="G61" s="85"/>
      <c r="H61" s="86"/>
      <c r="I61" s="87"/>
      <c r="J61" s="87"/>
      <c r="K61" s="87">
        <v>10</v>
      </c>
      <c r="L61" s="87">
        <v>0</v>
      </c>
      <c r="M61" s="87"/>
      <c r="N61" s="87">
        <v>0</v>
      </c>
      <c r="O61" s="82"/>
      <c r="P61" s="82">
        <v>0</v>
      </c>
      <c r="Q61" s="82">
        <v>2</v>
      </c>
      <c r="R61" s="82">
        <v>0</v>
      </c>
      <c r="S61" s="82"/>
      <c r="T61" s="82">
        <v>0</v>
      </c>
      <c r="U61" s="82"/>
      <c r="V61" s="82">
        <v>0</v>
      </c>
      <c r="W61" s="82"/>
      <c r="X61" s="82">
        <v>0</v>
      </c>
      <c r="Y61" s="88">
        <f t="shared" si="16"/>
        <v>12</v>
      </c>
    </row>
    <row r="62" spans="1:25" x14ac:dyDescent="0.55000000000000004">
      <c r="A62" s="471"/>
      <c r="B62" s="476"/>
      <c r="C62" s="477"/>
      <c r="D62" s="478"/>
      <c r="E62" s="464" t="s">
        <v>133</v>
      </c>
      <c r="F62" s="464"/>
      <c r="G62" s="91"/>
      <c r="H62" s="92"/>
      <c r="I62" s="93">
        <f t="shared" ref="I62:X62" si="20">SUM(I60:I61)</f>
        <v>0</v>
      </c>
      <c r="J62" s="93">
        <f t="shared" si="20"/>
        <v>0</v>
      </c>
      <c r="K62" s="93">
        <f t="shared" si="20"/>
        <v>90</v>
      </c>
      <c r="L62" s="93">
        <f t="shared" si="20"/>
        <v>22</v>
      </c>
      <c r="M62" s="93">
        <f t="shared" si="20"/>
        <v>0</v>
      </c>
      <c r="N62" s="93">
        <f t="shared" si="20"/>
        <v>6</v>
      </c>
      <c r="O62" s="93">
        <f t="shared" si="20"/>
        <v>0</v>
      </c>
      <c r="P62" s="93">
        <f t="shared" si="20"/>
        <v>19</v>
      </c>
      <c r="Q62" s="93">
        <f t="shared" si="20"/>
        <v>4</v>
      </c>
      <c r="R62" s="93">
        <f t="shared" si="20"/>
        <v>6</v>
      </c>
      <c r="S62" s="93">
        <f t="shared" si="20"/>
        <v>0</v>
      </c>
      <c r="T62" s="93">
        <f t="shared" si="20"/>
        <v>0</v>
      </c>
      <c r="U62" s="93">
        <f t="shared" si="20"/>
        <v>0</v>
      </c>
      <c r="V62" s="93">
        <f t="shared" si="20"/>
        <v>15</v>
      </c>
      <c r="W62" s="93">
        <f t="shared" si="20"/>
        <v>0</v>
      </c>
      <c r="X62" s="93">
        <f t="shared" si="20"/>
        <v>76</v>
      </c>
      <c r="Y62" s="88">
        <f t="shared" si="16"/>
        <v>238</v>
      </c>
    </row>
    <row r="63" spans="1:25" x14ac:dyDescent="0.55000000000000004">
      <c r="A63" s="471"/>
      <c r="B63" s="476"/>
      <c r="C63" s="477"/>
      <c r="D63" s="478"/>
      <c r="E63" s="84" t="s">
        <v>134</v>
      </c>
      <c r="F63" s="81" t="s">
        <v>127</v>
      </c>
      <c r="G63" s="85"/>
      <c r="H63" s="86"/>
      <c r="I63" s="87"/>
      <c r="J63" s="87"/>
      <c r="K63" s="87">
        <v>158</v>
      </c>
      <c r="L63" s="87">
        <v>0</v>
      </c>
      <c r="M63" s="87"/>
      <c r="N63" s="87">
        <v>8</v>
      </c>
      <c r="O63" s="82"/>
      <c r="P63" s="82">
        <v>0</v>
      </c>
      <c r="Q63" s="82">
        <v>8</v>
      </c>
      <c r="R63" s="82">
        <v>8</v>
      </c>
      <c r="S63" s="82"/>
      <c r="T63" s="82">
        <v>17</v>
      </c>
      <c r="U63" s="82"/>
      <c r="V63" s="82">
        <v>74</v>
      </c>
      <c r="W63" s="82">
        <v>75</v>
      </c>
      <c r="X63" s="82"/>
      <c r="Y63" s="88">
        <f t="shared" si="16"/>
        <v>348</v>
      </c>
    </row>
    <row r="64" spans="1:25" x14ac:dyDescent="0.55000000000000004">
      <c r="A64" s="471"/>
      <c r="B64" s="476"/>
      <c r="C64" s="477"/>
      <c r="D64" s="478"/>
      <c r="E64" s="89"/>
      <c r="F64" s="90" t="s">
        <v>122</v>
      </c>
      <c r="G64" s="85"/>
      <c r="H64" s="86"/>
      <c r="I64" s="87"/>
      <c r="J64" s="87"/>
      <c r="K64" s="87">
        <v>0</v>
      </c>
      <c r="L64" s="87">
        <v>0</v>
      </c>
      <c r="M64" s="87"/>
      <c r="N64" s="87">
        <v>0</v>
      </c>
      <c r="O64" s="82"/>
      <c r="P64" s="82">
        <v>0</v>
      </c>
      <c r="Q64" s="82">
        <v>0</v>
      </c>
      <c r="R64" s="82">
        <v>0</v>
      </c>
      <c r="S64" s="82"/>
      <c r="T64" s="82">
        <v>0</v>
      </c>
      <c r="U64" s="82"/>
      <c r="V64" s="82">
        <v>0</v>
      </c>
      <c r="W64" s="82">
        <v>14</v>
      </c>
      <c r="X64" s="82"/>
      <c r="Y64" s="88">
        <f t="shared" si="16"/>
        <v>14</v>
      </c>
    </row>
    <row r="65" spans="1:25" x14ac:dyDescent="0.55000000000000004">
      <c r="A65" s="471"/>
      <c r="B65" s="476"/>
      <c r="C65" s="477"/>
      <c r="D65" s="478"/>
      <c r="E65" s="464" t="s">
        <v>135</v>
      </c>
      <c r="F65" s="464"/>
      <c r="G65" s="91"/>
      <c r="H65" s="92"/>
      <c r="I65" s="93">
        <f t="shared" ref="I65:X65" si="21">SUM(I63:I64)</f>
        <v>0</v>
      </c>
      <c r="J65" s="93">
        <f t="shared" si="21"/>
        <v>0</v>
      </c>
      <c r="K65" s="93">
        <f t="shared" si="21"/>
        <v>158</v>
      </c>
      <c r="L65" s="93">
        <f t="shared" si="21"/>
        <v>0</v>
      </c>
      <c r="M65" s="93">
        <f t="shared" si="21"/>
        <v>0</v>
      </c>
      <c r="N65" s="93">
        <f t="shared" si="21"/>
        <v>8</v>
      </c>
      <c r="O65" s="93">
        <f t="shared" si="21"/>
        <v>0</v>
      </c>
      <c r="P65" s="93">
        <f t="shared" si="21"/>
        <v>0</v>
      </c>
      <c r="Q65" s="93">
        <f t="shared" si="21"/>
        <v>8</v>
      </c>
      <c r="R65" s="93">
        <f t="shared" si="21"/>
        <v>8</v>
      </c>
      <c r="S65" s="93">
        <f t="shared" si="21"/>
        <v>0</v>
      </c>
      <c r="T65" s="93">
        <f t="shared" si="21"/>
        <v>17</v>
      </c>
      <c r="U65" s="93">
        <f t="shared" si="21"/>
        <v>0</v>
      </c>
      <c r="V65" s="93">
        <f t="shared" si="21"/>
        <v>74</v>
      </c>
      <c r="W65" s="93">
        <f t="shared" si="21"/>
        <v>89</v>
      </c>
      <c r="X65" s="93">
        <f t="shared" si="21"/>
        <v>0</v>
      </c>
      <c r="Y65" s="88">
        <f t="shared" si="16"/>
        <v>362</v>
      </c>
    </row>
    <row r="66" spans="1:25" ht="26" thickBot="1" x14ac:dyDescent="0.55000000000000004">
      <c r="A66" s="472"/>
      <c r="B66" s="479"/>
      <c r="C66" s="480"/>
      <c r="D66" s="481"/>
      <c r="E66" s="467" t="s">
        <v>136</v>
      </c>
      <c r="F66" s="468"/>
      <c r="G66" s="94"/>
      <c r="H66" s="94"/>
      <c r="I66" s="95">
        <f t="shared" ref="I66:X66" si="22">SUM(I62,I65)</f>
        <v>0</v>
      </c>
      <c r="J66" s="95">
        <f t="shared" si="22"/>
        <v>0</v>
      </c>
      <c r="K66" s="95">
        <f t="shared" si="22"/>
        <v>248</v>
      </c>
      <c r="L66" s="95">
        <f t="shared" si="22"/>
        <v>22</v>
      </c>
      <c r="M66" s="95">
        <f t="shared" si="22"/>
        <v>0</v>
      </c>
      <c r="N66" s="95">
        <f t="shared" si="22"/>
        <v>14</v>
      </c>
      <c r="O66" s="95">
        <f t="shared" si="22"/>
        <v>0</v>
      </c>
      <c r="P66" s="95">
        <f t="shared" si="22"/>
        <v>19</v>
      </c>
      <c r="Q66" s="95">
        <f t="shared" si="22"/>
        <v>12</v>
      </c>
      <c r="R66" s="95">
        <f t="shared" si="22"/>
        <v>14</v>
      </c>
      <c r="S66" s="95">
        <f t="shared" si="22"/>
        <v>0</v>
      </c>
      <c r="T66" s="95">
        <f t="shared" si="22"/>
        <v>17</v>
      </c>
      <c r="U66" s="95">
        <f t="shared" si="22"/>
        <v>0</v>
      </c>
      <c r="V66" s="95">
        <f t="shared" si="22"/>
        <v>89</v>
      </c>
      <c r="W66" s="95">
        <f t="shared" si="22"/>
        <v>89</v>
      </c>
      <c r="X66" s="95">
        <f t="shared" si="22"/>
        <v>76</v>
      </c>
      <c r="Y66" s="88">
        <f t="shared" si="16"/>
        <v>600</v>
      </c>
    </row>
    <row r="67" spans="1:25" x14ac:dyDescent="0.55000000000000004">
      <c r="A67" s="470">
        <v>7</v>
      </c>
      <c r="B67" s="473" t="str">
        <f>'[1]Наукова та інноваційна'!B25</f>
        <v>Капліна А.І.</v>
      </c>
      <c r="C67" s="474"/>
      <c r="D67" s="475"/>
      <c r="E67" s="84" t="s">
        <v>132</v>
      </c>
      <c r="F67" s="81" t="s">
        <v>127</v>
      </c>
      <c r="G67" s="85"/>
      <c r="H67" s="86"/>
      <c r="I67" s="87"/>
      <c r="J67" s="87"/>
      <c r="K67" s="87">
        <v>106</v>
      </c>
      <c r="L67" s="87">
        <v>142</v>
      </c>
      <c r="M67" s="87"/>
      <c r="N67" s="87">
        <v>2</v>
      </c>
      <c r="O67" s="82"/>
      <c r="P67" s="82"/>
      <c r="Q67" s="82">
        <v>10</v>
      </c>
      <c r="R67" s="82">
        <v>2</v>
      </c>
      <c r="S67" s="82"/>
      <c r="T67" s="82"/>
      <c r="U67" s="82"/>
      <c r="V67" s="82">
        <v>15</v>
      </c>
      <c r="W67" s="82"/>
      <c r="X67" s="82">
        <v>76</v>
      </c>
      <c r="Y67" s="88">
        <f t="shared" si="16"/>
        <v>353</v>
      </c>
    </row>
    <row r="68" spans="1:25" x14ac:dyDescent="0.55000000000000004">
      <c r="A68" s="471"/>
      <c r="B68" s="476"/>
      <c r="C68" s="477"/>
      <c r="D68" s="478"/>
      <c r="E68" s="89"/>
      <c r="F68" s="90" t="s">
        <v>122</v>
      </c>
      <c r="G68" s="85"/>
      <c r="H68" s="86"/>
      <c r="I68" s="87"/>
      <c r="J68" s="87"/>
      <c r="K68" s="87">
        <v>0</v>
      </c>
      <c r="L68" s="87">
        <v>0</v>
      </c>
      <c r="M68" s="87"/>
      <c r="N68" s="87">
        <v>0</v>
      </c>
      <c r="O68" s="82"/>
      <c r="P68" s="82"/>
      <c r="Q68" s="82">
        <v>0</v>
      </c>
      <c r="R68" s="82">
        <v>0</v>
      </c>
      <c r="S68" s="82"/>
      <c r="T68" s="82"/>
      <c r="U68" s="82"/>
      <c r="V68" s="82">
        <v>0</v>
      </c>
      <c r="W68" s="82"/>
      <c r="X68" s="82">
        <v>0</v>
      </c>
      <c r="Y68" s="88">
        <f t="shared" si="16"/>
        <v>0</v>
      </c>
    </row>
    <row r="69" spans="1:25" x14ac:dyDescent="0.55000000000000004">
      <c r="A69" s="471"/>
      <c r="B69" s="476"/>
      <c r="C69" s="477"/>
      <c r="D69" s="478"/>
      <c r="E69" s="464" t="s">
        <v>133</v>
      </c>
      <c r="F69" s="464"/>
      <c r="G69" s="91"/>
      <c r="H69" s="92"/>
      <c r="I69" s="93">
        <f t="shared" ref="I69:X69" si="23">SUM(I67:I68)</f>
        <v>0</v>
      </c>
      <c r="J69" s="93">
        <f t="shared" si="23"/>
        <v>0</v>
      </c>
      <c r="K69" s="106">
        <f t="shared" si="23"/>
        <v>106</v>
      </c>
      <c r="L69" s="106">
        <f t="shared" si="23"/>
        <v>142</v>
      </c>
      <c r="M69" s="106">
        <f t="shared" si="23"/>
        <v>0</v>
      </c>
      <c r="N69" s="106">
        <f t="shared" si="23"/>
        <v>2</v>
      </c>
      <c r="O69" s="106">
        <f t="shared" si="23"/>
        <v>0</v>
      </c>
      <c r="P69" s="106">
        <f t="shared" si="23"/>
        <v>0</v>
      </c>
      <c r="Q69" s="106">
        <f t="shared" si="23"/>
        <v>10</v>
      </c>
      <c r="R69" s="106">
        <f t="shared" si="23"/>
        <v>2</v>
      </c>
      <c r="S69" s="93">
        <f t="shared" si="23"/>
        <v>0</v>
      </c>
      <c r="T69" s="93">
        <f t="shared" si="23"/>
        <v>0</v>
      </c>
      <c r="U69" s="93">
        <f t="shared" si="23"/>
        <v>0</v>
      </c>
      <c r="V69" s="93">
        <f t="shared" si="23"/>
        <v>15</v>
      </c>
      <c r="W69" s="93">
        <f t="shared" si="23"/>
        <v>0</v>
      </c>
      <c r="X69" s="93">
        <f t="shared" si="23"/>
        <v>76</v>
      </c>
      <c r="Y69" s="88">
        <f t="shared" si="16"/>
        <v>353</v>
      </c>
    </row>
    <row r="70" spans="1:25" x14ac:dyDescent="0.55000000000000004">
      <c r="A70" s="471"/>
      <c r="B70" s="476"/>
      <c r="C70" s="477"/>
      <c r="D70" s="478"/>
      <c r="E70" s="84" t="s">
        <v>134</v>
      </c>
      <c r="F70" s="81" t="s">
        <v>127</v>
      </c>
      <c r="G70" s="85"/>
      <c r="H70" s="86"/>
      <c r="I70" s="87"/>
      <c r="J70" s="87"/>
      <c r="K70" s="87">
        <v>30</v>
      </c>
      <c r="L70" s="87">
        <v>60</v>
      </c>
      <c r="M70" s="87"/>
      <c r="N70" s="87">
        <v>4</v>
      </c>
      <c r="O70" s="82"/>
      <c r="P70" s="82"/>
      <c r="Q70" s="82">
        <v>0</v>
      </c>
      <c r="R70" s="82">
        <v>4</v>
      </c>
      <c r="S70" s="82"/>
      <c r="T70" s="82"/>
      <c r="U70" s="82"/>
      <c r="V70" s="82">
        <v>60</v>
      </c>
      <c r="W70" s="82">
        <v>75</v>
      </c>
      <c r="X70" s="82"/>
      <c r="Y70" s="88">
        <f t="shared" si="16"/>
        <v>233</v>
      </c>
    </row>
    <row r="71" spans="1:25" x14ac:dyDescent="0.55000000000000004">
      <c r="A71" s="471"/>
      <c r="B71" s="476"/>
      <c r="C71" s="477"/>
      <c r="D71" s="478"/>
      <c r="E71" s="89"/>
      <c r="F71" s="90" t="s">
        <v>122</v>
      </c>
      <c r="G71" s="85"/>
      <c r="H71" s="86"/>
      <c r="I71" s="87"/>
      <c r="J71" s="87"/>
      <c r="K71" s="87">
        <v>0</v>
      </c>
      <c r="L71" s="87">
        <v>0</v>
      </c>
      <c r="M71" s="87"/>
      <c r="N71" s="87">
        <v>0</v>
      </c>
      <c r="O71" s="82"/>
      <c r="P71" s="82"/>
      <c r="Q71" s="82">
        <v>0</v>
      </c>
      <c r="R71" s="82">
        <v>0</v>
      </c>
      <c r="S71" s="82"/>
      <c r="T71" s="82"/>
      <c r="U71" s="82"/>
      <c r="V71" s="82">
        <v>0</v>
      </c>
      <c r="W71" s="82">
        <v>14</v>
      </c>
      <c r="X71" s="82"/>
      <c r="Y71" s="88">
        <f t="shared" si="16"/>
        <v>14</v>
      </c>
    </row>
    <row r="72" spans="1:25" x14ac:dyDescent="0.55000000000000004">
      <c r="A72" s="471"/>
      <c r="B72" s="476"/>
      <c r="C72" s="477"/>
      <c r="D72" s="478"/>
      <c r="E72" s="464" t="s">
        <v>135</v>
      </c>
      <c r="F72" s="464"/>
      <c r="G72" s="91"/>
      <c r="H72" s="92"/>
      <c r="I72" s="93">
        <f t="shared" ref="I72:X72" si="24">SUM(I70:I71)</f>
        <v>0</v>
      </c>
      <c r="J72" s="93">
        <f t="shared" si="24"/>
        <v>0</v>
      </c>
      <c r="K72" s="93">
        <f t="shared" si="24"/>
        <v>30</v>
      </c>
      <c r="L72" s="93">
        <f t="shared" si="24"/>
        <v>60</v>
      </c>
      <c r="M72" s="93">
        <f t="shared" si="24"/>
        <v>0</v>
      </c>
      <c r="N72" s="93">
        <f t="shared" si="24"/>
        <v>4</v>
      </c>
      <c r="O72" s="93">
        <f t="shared" si="24"/>
        <v>0</v>
      </c>
      <c r="P72" s="93">
        <f t="shared" si="24"/>
        <v>0</v>
      </c>
      <c r="Q72" s="93">
        <f t="shared" si="24"/>
        <v>0</v>
      </c>
      <c r="R72" s="93">
        <f t="shared" si="24"/>
        <v>4</v>
      </c>
      <c r="S72" s="93">
        <f t="shared" si="24"/>
        <v>0</v>
      </c>
      <c r="T72" s="93">
        <f t="shared" si="24"/>
        <v>0</v>
      </c>
      <c r="U72" s="93">
        <f t="shared" si="24"/>
        <v>0</v>
      </c>
      <c r="V72" s="93">
        <f t="shared" si="24"/>
        <v>60</v>
      </c>
      <c r="W72" s="93">
        <f t="shared" si="24"/>
        <v>89</v>
      </c>
      <c r="X72" s="93">
        <f t="shared" si="24"/>
        <v>0</v>
      </c>
      <c r="Y72" s="88">
        <f t="shared" si="16"/>
        <v>247</v>
      </c>
    </row>
    <row r="73" spans="1:25" ht="26" thickBot="1" x14ac:dyDescent="0.55000000000000004">
      <c r="A73" s="472"/>
      <c r="B73" s="479"/>
      <c r="C73" s="480"/>
      <c r="D73" s="481"/>
      <c r="E73" s="462" t="s">
        <v>136</v>
      </c>
      <c r="F73" s="463"/>
      <c r="G73" s="94"/>
      <c r="H73" s="94"/>
      <c r="I73" s="95">
        <f t="shared" ref="I73:X73" si="25">SUM(I69,I72)</f>
        <v>0</v>
      </c>
      <c r="J73" s="95">
        <f t="shared" si="25"/>
        <v>0</v>
      </c>
      <c r="K73" s="95">
        <f t="shared" si="25"/>
        <v>136</v>
      </c>
      <c r="L73" s="95">
        <f t="shared" si="25"/>
        <v>202</v>
      </c>
      <c r="M73" s="95">
        <f t="shared" si="25"/>
        <v>0</v>
      </c>
      <c r="N73" s="95">
        <f t="shared" si="25"/>
        <v>6</v>
      </c>
      <c r="O73" s="95">
        <f t="shared" si="25"/>
        <v>0</v>
      </c>
      <c r="P73" s="95">
        <f t="shared" si="25"/>
        <v>0</v>
      </c>
      <c r="Q73" s="95">
        <f t="shared" si="25"/>
        <v>10</v>
      </c>
      <c r="R73" s="95">
        <f t="shared" si="25"/>
        <v>6</v>
      </c>
      <c r="S73" s="95">
        <f t="shared" si="25"/>
        <v>0</v>
      </c>
      <c r="T73" s="95">
        <f t="shared" si="25"/>
        <v>0</v>
      </c>
      <c r="U73" s="95">
        <f t="shared" si="25"/>
        <v>0</v>
      </c>
      <c r="V73" s="95">
        <f t="shared" si="25"/>
        <v>75</v>
      </c>
      <c r="W73" s="95">
        <f t="shared" si="25"/>
        <v>89</v>
      </c>
      <c r="X73" s="95">
        <f t="shared" si="25"/>
        <v>76</v>
      </c>
      <c r="Y73" s="88">
        <f t="shared" si="16"/>
        <v>600</v>
      </c>
    </row>
    <row r="74" spans="1:25" x14ac:dyDescent="0.55000000000000004">
      <c r="A74" s="470">
        <v>8</v>
      </c>
      <c r="B74" s="482" t="str">
        <f>'[1]Наукова та інноваційна'!B26</f>
        <v>Кириченко Н.В.</v>
      </c>
      <c r="C74" s="483"/>
      <c r="D74" s="484"/>
      <c r="E74" s="89" t="s">
        <v>132</v>
      </c>
      <c r="F74" s="96" t="s">
        <v>127</v>
      </c>
      <c r="G74" s="97"/>
      <c r="H74" s="98"/>
      <c r="I74" s="99"/>
      <c r="J74" s="99"/>
      <c r="K74" s="99">
        <v>44</v>
      </c>
      <c r="L74" s="99">
        <v>46</v>
      </c>
      <c r="M74" s="99"/>
      <c r="N74" s="99">
        <v>2</v>
      </c>
      <c r="O74" s="100"/>
      <c r="P74" s="100">
        <v>0</v>
      </c>
      <c r="Q74" s="100">
        <v>2</v>
      </c>
      <c r="R74" s="100">
        <v>2</v>
      </c>
      <c r="S74" s="100"/>
      <c r="T74" s="100">
        <v>9</v>
      </c>
      <c r="U74" s="100"/>
      <c r="V74" s="100">
        <v>16</v>
      </c>
      <c r="W74" s="100"/>
      <c r="X74" s="100">
        <v>76</v>
      </c>
      <c r="Y74" s="88">
        <f t="shared" si="16"/>
        <v>197</v>
      </c>
    </row>
    <row r="75" spans="1:25" x14ac:dyDescent="0.55000000000000004">
      <c r="A75" s="471"/>
      <c r="B75" s="476"/>
      <c r="C75" s="477"/>
      <c r="D75" s="478"/>
      <c r="E75" s="89"/>
      <c r="F75" s="90" t="s">
        <v>122</v>
      </c>
      <c r="G75" s="85"/>
      <c r="H75" s="86"/>
      <c r="I75" s="87"/>
      <c r="J75" s="87"/>
      <c r="K75" s="87">
        <v>10</v>
      </c>
      <c r="L75" s="87">
        <v>12</v>
      </c>
      <c r="M75" s="87"/>
      <c r="N75" s="87">
        <v>4</v>
      </c>
      <c r="O75" s="82"/>
      <c r="P75" s="82">
        <v>19</v>
      </c>
      <c r="Q75" s="82">
        <v>0</v>
      </c>
      <c r="R75" s="82">
        <v>4</v>
      </c>
      <c r="S75" s="82"/>
      <c r="T75" s="82">
        <v>0</v>
      </c>
      <c r="U75" s="82"/>
      <c r="V75" s="82">
        <v>0</v>
      </c>
      <c r="W75" s="82"/>
      <c r="X75" s="82">
        <v>0</v>
      </c>
      <c r="Y75" s="88">
        <f t="shared" si="16"/>
        <v>49</v>
      </c>
    </row>
    <row r="76" spans="1:25" x14ac:dyDescent="0.55000000000000004">
      <c r="A76" s="471"/>
      <c r="B76" s="476"/>
      <c r="C76" s="477"/>
      <c r="D76" s="478"/>
      <c r="E76" s="464" t="s">
        <v>133</v>
      </c>
      <c r="F76" s="464"/>
      <c r="G76" s="91"/>
      <c r="H76" s="92"/>
      <c r="I76" s="93">
        <f t="shared" ref="I76:X76" si="26">SUM(I74:I75)</f>
        <v>0</v>
      </c>
      <c r="J76" s="93">
        <f t="shared" si="26"/>
        <v>0</v>
      </c>
      <c r="K76" s="93">
        <f t="shared" si="26"/>
        <v>54</v>
      </c>
      <c r="L76" s="93">
        <f t="shared" si="26"/>
        <v>58</v>
      </c>
      <c r="M76" s="93">
        <f t="shared" si="26"/>
        <v>0</v>
      </c>
      <c r="N76" s="93">
        <f t="shared" si="26"/>
        <v>6</v>
      </c>
      <c r="O76" s="93">
        <f t="shared" si="26"/>
        <v>0</v>
      </c>
      <c r="P76" s="93">
        <f t="shared" si="26"/>
        <v>19</v>
      </c>
      <c r="Q76" s="93">
        <f t="shared" si="26"/>
        <v>2</v>
      </c>
      <c r="R76" s="93">
        <f t="shared" si="26"/>
        <v>6</v>
      </c>
      <c r="S76" s="93">
        <f t="shared" si="26"/>
        <v>0</v>
      </c>
      <c r="T76" s="93">
        <f t="shared" si="26"/>
        <v>9</v>
      </c>
      <c r="U76" s="93">
        <f t="shared" si="26"/>
        <v>0</v>
      </c>
      <c r="V76" s="93">
        <f t="shared" si="26"/>
        <v>16</v>
      </c>
      <c r="W76" s="93">
        <f t="shared" si="26"/>
        <v>0</v>
      </c>
      <c r="X76" s="93">
        <f t="shared" si="26"/>
        <v>76</v>
      </c>
      <c r="Y76" s="88">
        <f t="shared" si="16"/>
        <v>246</v>
      </c>
    </row>
    <row r="77" spans="1:25" x14ac:dyDescent="0.55000000000000004">
      <c r="A77" s="471"/>
      <c r="B77" s="476"/>
      <c r="C77" s="477"/>
      <c r="D77" s="478"/>
      <c r="E77" s="84" t="s">
        <v>134</v>
      </c>
      <c r="F77" s="81" t="s">
        <v>127</v>
      </c>
      <c r="G77" s="85"/>
      <c r="H77" s="86"/>
      <c r="I77" s="87"/>
      <c r="J77" s="87"/>
      <c r="K77" s="87">
        <v>54</v>
      </c>
      <c r="L77" s="87">
        <v>116</v>
      </c>
      <c r="M77" s="87"/>
      <c r="N77" s="87">
        <v>6</v>
      </c>
      <c r="O77" s="82"/>
      <c r="P77" s="82">
        <v>0</v>
      </c>
      <c r="Q77" s="82">
        <v>2</v>
      </c>
      <c r="R77" s="82">
        <v>6</v>
      </c>
      <c r="S77" s="82"/>
      <c r="T77" s="82">
        <v>17</v>
      </c>
      <c r="U77" s="82"/>
      <c r="V77" s="82">
        <v>22</v>
      </c>
      <c r="W77" s="82">
        <v>75</v>
      </c>
      <c r="X77" s="82"/>
      <c r="Y77" s="88">
        <f t="shared" si="16"/>
        <v>298</v>
      </c>
    </row>
    <row r="78" spans="1:25" x14ac:dyDescent="0.55000000000000004">
      <c r="A78" s="471"/>
      <c r="B78" s="476"/>
      <c r="C78" s="477"/>
      <c r="D78" s="478"/>
      <c r="E78" s="89"/>
      <c r="F78" s="90" t="s">
        <v>122</v>
      </c>
      <c r="G78" s="85"/>
      <c r="H78" s="86"/>
      <c r="I78" s="87"/>
      <c r="J78" s="87"/>
      <c r="K78" s="87">
        <v>8</v>
      </c>
      <c r="L78" s="87">
        <v>14</v>
      </c>
      <c r="M78" s="87"/>
      <c r="N78" s="87">
        <v>0</v>
      </c>
      <c r="O78" s="82"/>
      <c r="P78" s="82">
        <v>0</v>
      </c>
      <c r="Q78" s="82">
        <v>4</v>
      </c>
      <c r="R78" s="82">
        <v>2</v>
      </c>
      <c r="S78" s="82"/>
      <c r="T78" s="82">
        <v>0</v>
      </c>
      <c r="U78" s="82"/>
      <c r="V78" s="82">
        <v>0</v>
      </c>
      <c r="W78" s="82">
        <v>28</v>
      </c>
      <c r="X78" s="82"/>
      <c r="Y78" s="88">
        <f t="shared" si="16"/>
        <v>56</v>
      </c>
    </row>
    <row r="79" spans="1:25" x14ac:dyDescent="0.55000000000000004">
      <c r="A79" s="471"/>
      <c r="B79" s="476"/>
      <c r="C79" s="477"/>
      <c r="D79" s="478"/>
      <c r="E79" s="464" t="s">
        <v>135</v>
      </c>
      <c r="F79" s="464"/>
      <c r="G79" s="91"/>
      <c r="H79" s="92"/>
      <c r="I79" s="93">
        <f t="shared" ref="I79:X79" si="27">SUM(I77:I78)</f>
        <v>0</v>
      </c>
      <c r="J79" s="93">
        <f t="shared" si="27"/>
        <v>0</v>
      </c>
      <c r="K79" s="93">
        <f t="shared" si="27"/>
        <v>62</v>
      </c>
      <c r="L79" s="93">
        <f t="shared" si="27"/>
        <v>130</v>
      </c>
      <c r="M79" s="93">
        <f t="shared" si="27"/>
        <v>0</v>
      </c>
      <c r="N79" s="93">
        <f t="shared" si="27"/>
        <v>6</v>
      </c>
      <c r="O79" s="93">
        <f t="shared" si="27"/>
        <v>0</v>
      </c>
      <c r="P79" s="93">
        <f t="shared" si="27"/>
        <v>0</v>
      </c>
      <c r="Q79" s="93">
        <f t="shared" si="27"/>
        <v>6</v>
      </c>
      <c r="R79" s="93">
        <f t="shared" si="27"/>
        <v>8</v>
      </c>
      <c r="S79" s="93">
        <f t="shared" si="27"/>
        <v>0</v>
      </c>
      <c r="T79" s="93">
        <f t="shared" si="27"/>
        <v>17</v>
      </c>
      <c r="U79" s="93">
        <f t="shared" si="27"/>
        <v>0</v>
      </c>
      <c r="V79" s="93">
        <f t="shared" si="27"/>
        <v>22</v>
      </c>
      <c r="W79" s="93">
        <f t="shared" si="27"/>
        <v>103</v>
      </c>
      <c r="X79" s="93">
        <f t="shared" si="27"/>
        <v>0</v>
      </c>
      <c r="Y79" s="88">
        <f t="shared" si="16"/>
        <v>354</v>
      </c>
    </row>
    <row r="80" spans="1:25" ht="26" thickBot="1" x14ac:dyDescent="0.55000000000000004">
      <c r="A80" s="472"/>
      <c r="B80" s="479"/>
      <c r="C80" s="480"/>
      <c r="D80" s="481"/>
      <c r="E80" s="465" t="s">
        <v>136</v>
      </c>
      <c r="F80" s="466"/>
      <c r="G80" s="94"/>
      <c r="H80" s="94"/>
      <c r="I80" s="95">
        <f t="shared" ref="I80:X80" si="28">SUM(I76,I79)</f>
        <v>0</v>
      </c>
      <c r="J80" s="95">
        <f t="shared" si="28"/>
        <v>0</v>
      </c>
      <c r="K80" s="95">
        <f t="shared" si="28"/>
        <v>116</v>
      </c>
      <c r="L80" s="95">
        <f t="shared" si="28"/>
        <v>188</v>
      </c>
      <c r="M80" s="95">
        <f t="shared" si="28"/>
        <v>0</v>
      </c>
      <c r="N80" s="95">
        <f t="shared" si="28"/>
        <v>12</v>
      </c>
      <c r="O80" s="95">
        <f t="shared" si="28"/>
        <v>0</v>
      </c>
      <c r="P80" s="95">
        <f t="shared" si="28"/>
        <v>19</v>
      </c>
      <c r="Q80" s="95">
        <f t="shared" si="28"/>
        <v>8</v>
      </c>
      <c r="R80" s="95">
        <f t="shared" si="28"/>
        <v>14</v>
      </c>
      <c r="S80" s="95">
        <f t="shared" si="28"/>
        <v>0</v>
      </c>
      <c r="T80" s="95">
        <f t="shared" si="28"/>
        <v>26</v>
      </c>
      <c r="U80" s="95">
        <f t="shared" si="28"/>
        <v>0</v>
      </c>
      <c r="V80" s="95">
        <f t="shared" si="28"/>
        <v>38</v>
      </c>
      <c r="W80" s="95">
        <f t="shared" si="28"/>
        <v>103</v>
      </c>
      <c r="X80" s="95">
        <f t="shared" si="28"/>
        <v>76</v>
      </c>
      <c r="Y80" s="88">
        <f t="shared" si="16"/>
        <v>600</v>
      </c>
    </row>
    <row r="81" spans="1:25" x14ac:dyDescent="0.55000000000000004">
      <c r="A81" s="72"/>
      <c r="B81" s="72"/>
      <c r="C81" s="72"/>
      <c r="D81" s="77"/>
      <c r="E81" s="101" t="s">
        <v>51</v>
      </c>
      <c r="F81" s="101"/>
      <c r="G81" s="101"/>
      <c r="H81" s="101"/>
      <c r="I81" s="102">
        <f>SUM(I55,I62,I69,I76)</f>
        <v>0</v>
      </c>
      <c r="J81" s="102">
        <f t="shared" ref="J81:X81" si="29">SUM(J55,J62,J69,J76)</f>
        <v>0</v>
      </c>
      <c r="K81" s="102">
        <f t="shared" si="29"/>
        <v>286</v>
      </c>
      <c r="L81" s="102">
        <f t="shared" si="29"/>
        <v>374</v>
      </c>
      <c r="M81" s="102">
        <f t="shared" si="29"/>
        <v>0</v>
      </c>
      <c r="N81" s="102">
        <f t="shared" si="29"/>
        <v>16</v>
      </c>
      <c r="O81" s="102">
        <f t="shared" si="29"/>
        <v>0</v>
      </c>
      <c r="P81" s="102">
        <f t="shared" si="29"/>
        <v>38</v>
      </c>
      <c r="Q81" s="102">
        <f t="shared" si="29"/>
        <v>32</v>
      </c>
      <c r="R81" s="102">
        <f t="shared" si="29"/>
        <v>16</v>
      </c>
      <c r="S81" s="102">
        <f t="shared" si="29"/>
        <v>0</v>
      </c>
      <c r="T81" s="102">
        <f t="shared" si="29"/>
        <v>9</v>
      </c>
      <c r="U81" s="102">
        <f t="shared" si="29"/>
        <v>0</v>
      </c>
      <c r="V81" s="102">
        <f t="shared" si="29"/>
        <v>46</v>
      </c>
      <c r="W81" s="102">
        <f t="shared" si="29"/>
        <v>0</v>
      </c>
      <c r="X81" s="102">
        <f t="shared" si="29"/>
        <v>228</v>
      </c>
      <c r="Y81" s="88">
        <f t="shared" si="16"/>
        <v>1045</v>
      </c>
    </row>
    <row r="82" spans="1:25" x14ac:dyDescent="0.55000000000000004">
      <c r="A82" s="72"/>
      <c r="B82" s="72"/>
      <c r="C82" s="72"/>
      <c r="D82" s="77"/>
      <c r="E82" s="101" t="s">
        <v>52</v>
      </c>
      <c r="F82" s="101"/>
      <c r="G82" s="101"/>
      <c r="H82" s="101"/>
      <c r="I82" s="102">
        <f>SUM(I58,I65,I72,I79)</f>
        <v>0</v>
      </c>
      <c r="J82" s="102">
        <f t="shared" ref="J82:X82" si="30">SUM(J58,J65,J72,J79)</f>
        <v>0</v>
      </c>
      <c r="K82" s="102">
        <f t="shared" si="30"/>
        <v>306</v>
      </c>
      <c r="L82" s="102">
        <f t="shared" si="30"/>
        <v>416</v>
      </c>
      <c r="M82" s="102">
        <f t="shared" si="30"/>
        <v>0</v>
      </c>
      <c r="N82" s="102">
        <f t="shared" si="30"/>
        <v>40</v>
      </c>
      <c r="O82" s="102">
        <f t="shared" si="30"/>
        <v>0</v>
      </c>
      <c r="P82" s="102">
        <f t="shared" si="30"/>
        <v>0</v>
      </c>
      <c r="Q82" s="102">
        <f t="shared" si="30"/>
        <v>14</v>
      </c>
      <c r="R82" s="102">
        <f t="shared" si="30"/>
        <v>42</v>
      </c>
      <c r="S82" s="102">
        <f t="shared" si="30"/>
        <v>0</v>
      </c>
      <c r="T82" s="102">
        <f t="shared" si="30"/>
        <v>34</v>
      </c>
      <c r="U82" s="102">
        <f t="shared" si="30"/>
        <v>66</v>
      </c>
      <c r="V82" s="102">
        <f t="shared" si="30"/>
        <v>156</v>
      </c>
      <c r="W82" s="102">
        <f t="shared" si="30"/>
        <v>281</v>
      </c>
      <c r="X82" s="102">
        <f t="shared" si="30"/>
        <v>0</v>
      </c>
      <c r="Y82" s="88">
        <f t="shared" si="16"/>
        <v>1355</v>
      </c>
    </row>
    <row r="83" spans="1:25" x14ac:dyDescent="0.25">
      <c r="A83" s="75"/>
      <c r="B83" s="75"/>
      <c r="C83" s="75"/>
      <c r="D83" s="103"/>
      <c r="E83" s="104" t="s">
        <v>53</v>
      </c>
      <c r="F83" s="104"/>
      <c r="G83" s="104"/>
      <c r="H83" s="104"/>
      <c r="I83" s="105">
        <f t="shared" ref="I83:X83" si="31">SUM(I81:I82)</f>
        <v>0</v>
      </c>
      <c r="J83" s="105">
        <f t="shared" si="31"/>
        <v>0</v>
      </c>
      <c r="K83" s="105">
        <f t="shared" si="31"/>
        <v>592</v>
      </c>
      <c r="L83" s="105">
        <f t="shared" si="31"/>
        <v>790</v>
      </c>
      <c r="M83" s="105">
        <f t="shared" si="31"/>
        <v>0</v>
      </c>
      <c r="N83" s="105">
        <f t="shared" si="31"/>
        <v>56</v>
      </c>
      <c r="O83" s="105">
        <f t="shared" si="31"/>
        <v>0</v>
      </c>
      <c r="P83" s="105">
        <f t="shared" si="31"/>
        <v>38</v>
      </c>
      <c r="Q83" s="105">
        <f t="shared" si="31"/>
        <v>46</v>
      </c>
      <c r="R83" s="105">
        <f t="shared" si="31"/>
        <v>58</v>
      </c>
      <c r="S83" s="105">
        <f t="shared" si="31"/>
        <v>0</v>
      </c>
      <c r="T83" s="105">
        <f t="shared" si="31"/>
        <v>43</v>
      </c>
      <c r="U83" s="105">
        <f t="shared" si="31"/>
        <v>66</v>
      </c>
      <c r="V83" s="105">
        <f t="shared" si="31"/>
        <v>202</v>
      </c>
      <c r="W83" s="105">
        <f t="shared" si="31"/>
        <v>281</v>
      </c>
      <c r="X83" s="105">
        <f t="shared" si="31"/>
        <v>228</v>
      </c>
      <c r="Y83" s="88">
        <f t="shared" si="16"/>
        <v>2400</v>
      </c>
    </row>
    <row r="84" spans="1:25" x14ac:dyDescent="0.25">
      <c r="A84" s="75"/>
      <c r="B84" s="75"/>
      <c r="C84" s="75"/>
      <c r="D84" s="103"/>
      <c r="E84" s="107"/>
      <c r="F84" s="107"/>
      <c r="G84" s="107"/>
      <c r="H84" s="107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9"/>
    </row>
    <row r="85" spans="1:25" x14ac:dyDescent="0.55000000000000004">
      <c r="A85"/>
      <c r="B85"/>
      <c r="C85"/>
      <c r="D85" s="41" t="s">
        <v>15</v>
      </c>
      <c r="I85" s="307" t="s">
        <v>10</v>
      </c>
      <c r="J85" s="307"/>
      <c r="K85" s="307"/>
      <c r="L85" s="307"/>
    </row>
    <row r="86" spans="1:25" x14ac:dyDescent="0.55000000000000004">
      <c r="A86" s="460" t="s">
        <v>169</v>
      </c>
      <c r="B86" s="460"/>
      <c r="C86" s="460"/>
      <c r="D86" s="460"/>
      <c r="E86" s="460"/>
      <c r="F86" s="460"/>
      <c r="G86" s="460"/>
      <c r="H86" s="460"/>
      <c r="I86" s="460"/>
      <c r="J86" s="460"/>
      <c r="K86" s="460"/>
      <c r="L86" s="460"/>
      <c r="M86" s="460"/>
      <c r="N86" s="460"/>
      <c r="O86" s="460"/>
      <c r="P86" s="460"/>
      <c r="Q86" s="460"/>
      <c r="R86" s="76"/>
      <c r="S86" s="76"/>
      <c r="T86" s="76"/>
      <c r="U86" s="76"/>
      <c r="V86" s="76"/>
      <c r="W86" s="76"/>
      <c r="X86" s="76"/>
      <c r="Y86" s="77"/>
    </row>
    <row r="87" spans="1:25" x14ac:dyDescent="0.55000000000000004">
      <c r="A87" s="72"/>
      <c r="B87" s="72"/>
      <c r="C87" s="72"/>
      <c r="D87" s="77"/>
      <c r="E87" s="77"/>
      <c r="F87" s="76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 t="s">
        <v>128</v>
      </c>
      <c r="U87" s="77"/>
      <c r="V87" s="77"/>
      <c r="W87" s="77"/>
      <c r="X87" s="77"/>
      <c r="Y87" s="77"/>
    </row>
    <row r="88" spans="1:25" x14ac:dyDescent="0.55000000000000004">
      <c r="A88" s="461" t="s">
        <v>166</v>
      </c>
      <c r="B88" s="461"/>
      <c r="C88" s="461"/>
      <c r="D88" s="461"/>
      <c r="E88" s="461"/>
      <c r="F88" s="461"/>
      <c r="G88" s="461"/>
      <c r="H88" s="461"/>
      <c r="I88" s="461"/>
      <c r="J88" s="461"/>
      <c r="K88" s="461"/>
      <c r="L88" s="461"/>
      <c r="M88" s="461"/>
      <c r="N88" s="461"/>
      <c r="O88" s="461"/>
      <c r="P88" s="461"/>
      <c r="Q88" s="461"/>
      <c r="R88" s="77"/>
      <c r="S88" s="77" t="s">
        <v>8</v>
      </c>
      <c r="T88" s="77"/>
      <c r="U88" s="77"/>
      <c r="V88" s="77"/>
      <c r="W88" s="77"/>
      <c r="X88" s="77"/>
      <c r="Y88" s="77"/>
    </row>
    <row r="89" spans="1:25" x14ac:dyDescent="0.55000000000000004">
      <c r="B89" s="73" t="s">
        <v>7</v>
      </c>
      <c r="C89" s="73"/>
      <c r="D89" s="78"/>
      <c r="E89" s="78"/>
      <c r="F89" s="78"/>
      <c r="G89" s="78"/>
      <c r="H89" s="78"/>
      <c r="I89" s="78"/>
      <c r="J89" s="78"/>
      <c r="K89" s="78"/>
      <c r="L89" s="78"/>
      <c r="M89" s="71"/>
      <c r="N89" s="71"/>
      <c r="O89" s="71"/>
      <c r="P89" s="71"/>
      <c r="Q89" s="71"/>
      <c r="R89" s="71"/>
      <c r="S89" s="41" t="s">
        <v>9</v>
      </c>
      <c r="V89" s="71"/>
      <c r="W89" s="71"/>
      <c r="X89" s="71"/>
    </row>
    <row r="90" spans="1:25" x14ac:dyDescent="0.55000000000000004">
      <c r="A90" s="72"/>
      <c r="B90" s="72"/>
      <c r="C90" s="72"/>
      <c r="D90" s="77"/>
      <c r="E90" s="77"/>
      <c r="F90" s="76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</row>
    <row r="91" spans="1:25" x14ac:dyDescent="0.55000000000000004">
      <c r="A91" s="461" t="s">
        <v>123</v>
      </c>
      <c r="B91" s="461"/>
      <c r="C91" s="461"/>
      <c r="D91" s="461"/>
      <c r="E91" s="461"/>
      <c r="F91" s="461"/>
      <c r="G91" s="461"/>
      <c r="H91" s="461"/>
      <c r="I91" s="461"/>
      <c r="J91" s="461"/>
      <c r="K91" s="461"/>
      <c r="L91" s="461"/>
      <c r="M91" s="461"/>
      <c r="N91" s="461"/>
      <c r="O91" s="461"/>
      <c r="P91" s="461"/>
      <c r="Q91" s="461"/>
      <c r="R91" s="77"/>
      <c r="S91" s="77"/>
      <c r="T91" s="77"/>
      <c r="U91" s="77"/>
      <c r="V91" s="77"/>
      <c r="W91" s="77"/>
      <c r="X91" s="77"/>
      <c r="Y91" s="77"/>
    </row>
    <row r="92" spans="1:25" ht="150" customHeight="1" x14ac:dyDescent="0.25">
      <c r="A92" s="485" t="s">
        <v>125</v>
      </c>
      <c r="B92" s="488" t="s">
        <v>130</v>
      </c>
      <c r="C92" s="489"/>
      <c r="D92" s="490"/>
      <c r="E92" s="469" t="s">
        <v>131</v>
      </c>
      <c r="F92" s="469" t="s">
        <v>126</v>
      </c>
      <c r="G92" s="469" t="s">
        <v>117</v>
      </c>
      <c r="H92" s="469" t="s">
        <v>118</v>
      </c>
      <c r="I92" s="469" t="s">
        <v>119</v>
      </c>
      <c r="J92" s="469" t="s">
        <v>77</v>
      </c>
      <c r="K92" s="469" t="s">
        <v>120</v>
      </c>
      <c r="L92" s="469" t="s">
        <v>78</v>
      </c>
      <c r="M92" s="469" t="s">
        <v>121</v>
      </c>
      <c r="N92" s="469" t="s">
        <v>79</v>
      </c>
      <c r="O92" s="501" t="s">
        <v>45</v>
      </c>
      <c r="P92" s="502"/>
      <c r="Q92" s="494" t="s">
        <v>46</v>
      </c>
      <c r="R92" s="499" t="s">
        <v>68</v>
      </c>
      <c r="S92" s="499" t="s">
        <v>168</v>
      </c>
      <c r="T92" s="494" t="s">
        <v>11</v>
      </c>
      <c r="U92" s="494" t="s">
        <v>47</v>
      </c>
      <c r="V92" s="494" t="s">
        <v>48</v>
      </c>
      <c r="W92" s="494" t="s">
        <v>12</v>
      </c>
      <c r="X92" s="494" t="s">
        <v>13</v>
      </c>
      <c r="Y92" s="486" t="s">
        <v>116</v>
      </c>
    </row>
    <row r="93" spans="1:25" ht="191" x14ac:dyDescent="0.25">
      <c r="A93" s="485"/>
      <c r="B93" s="491"/>
      <c r="C93" s="492"/>
      <c r="D93" s="493"/>
      <c r="E93" s="469"/>
      <c r="F93" s="469"/>
      <c r="G93" s="469"/>
      <c r="H93" s="469"/>
      <c r="I93" s="469"/>
      <c r="J93" s="469"/>
      <c r="K93" s="469"/>
      <c r="L93" s="469"/>
      <c r="M93" s="469"/>
      <c r="N93" s="469"/>
      <c r="O93" s="79" t="s">
        <v>49</v>
      </c>
      <c r="P93" s="79" t="s">
        <v>50</v>
      </c>
      <c r="Q93" s="495"/>
      <c r="R93" s="500"/>
      <c r="S93" s="500"/>
      <c r="T93" s="495"/>
      <c r="U93" s="495"/>
      <c r="V93" s="495"/>
      <c r="W93" s="495"/>
      <c r="X93" s="495"/>
      <c r="Y93" s="487"/>
    </row>
    <row r="94" spans="1:25" s="3" customFormat="1" ht="18" x14ac:dyDescent="0.4">
      <c r="A94" s="114"/>
      <c r="B94" s="529"/>
      <c r="C94" s="530"/>
      <c r="D94" s="531"/>
      <c r="E94" s="115"/>
      <c r="F94" s="116"/>
      <c r="G94" s="116"/>
      <c r="H94" s="116"/>
      <c r="I94" s="116">
        <v>1</v>
      </c>
      <c r="J94" s="116">
        <v>2</v>
      </c>
      <c r="K94" s="116">
        <v>3</v>
      </c>
      <c r="L94" s="116">
        <v>4</v>
      </c>
      <c r="M94" s="116">
        <v>5</v>
      </c>
      <c r="N94" s="116">
        <v>6</v>
      </c>
      <c r="O94" s="527">
        <v>7</v>
      </c>
      <c r="P94" s="528"/>
      <c r="Q94" s="117">
        <v>8</v>
      </c>
      <c r="R94" s="117">
        <v>9</v>
      </c>
      <c r="S94" s="117">
        <v>10</v>
      </c>
      <c r="T94" s="117">
        <v>11</v>
      </c>
      <c r="U94" s="117">
        <v>12</v>
      </c>
      <c r="V94" s="117">
        <v>13</v>
      </c>
      <c r="W94" s="117">
        <v>14</v>
      </c>
      <c r="X94" s="117">
        <v>15</v>
      </c>
      <c r="Y94" s="118">
        <v>0</v>
      </c>
    </row>
    <row r="95" spans="1:25" s="126" customFormat="1" ht="20.25" customHeight="1" x14ac:dyDescent="0.45">
      <c r="A95" s="508">
        <v>9</v>
      </c>
      <c r="B95" s="522" t="str">
        <f>'[1]Наукова та інноваційна'!B27</f>
        <v>Ларченко О.В.</v>
      </c>
      <c r="C95" s="523"/>
      <c r="D95" s="524"/>
      <c r="E95" s="119" t="s">
        <v>132</v>
      </c>
      <c r="F95" s="120" t="s">
        <v>127</v>
      </c>
      <c r="G95" s="121"/>
      <c r="H95" s="122"/>
      <c r="I95" s="123"/>
      <c r="J95" s="123"/>
      <c r="K95" s="123">
        <v>106</v>
      </c>
      <c r="L95" s="123">
        <v>110</v>
      </c>
      <c r="M95" s="123">
        <v>184</v>
      </c>
      <c r="N95" s="123">
        <v>0</v>
      </c>
      <c r="O95" s="124"/>
      <c r="P95" s="124"/>
      <c r="Q95" s="124">
        <v>22</v>
      </c>
      <c r="R95" s="124">
        <v>2</v>
      </c>
      <c r="S95" s="124"/>
      <c r="T95" s="124"/>
      <c r="U95" s="124"/>
      <c r="V95" s="124"/>
      <c r="W95" s="124"/>
      <c r="X95" s="124"/>
      <c r="Y95" s="125">
        <f t="shared" ref="Y95:Y132" si="32">SUM(I95:X95)</f>
        <v>424</v>
      </c>
    </row>
    <row r="96" spans="1:25" s="126" customFormat="1" ht="20.25" customHeight="1" x14ac:dyDescent="0.45">
      <c r="A96" s="509"/>
      <c r="B96" s="514"/>
      <c r="C96" s="515"/>
      <c r="D96" s="516"/>
      <c r="E96" s="127"/>
      <c r="F96" s="128" t="s">
        <v>122</v>
      </c>
      <c r="G96" s="121"/>
      <c r="H96" s="122"/>
      <c r="I96" s="123"/>
      <c r="J96" s="123"/>
      <c r="K96" s="123">
        <v>8</v>
      </c>
      <c r="L96" s="123">
        <v>6</v>
      </c>
      <c r="M96" s="123">
        <v>0</v>
      </c>
      <c r="N96" s="123">
        <v>0</v>
      </c>
      <c r="O96" s="124"/>
      <c r="P96" s="124"/>
      <c r="Q96" s="124">
        <v>2</v>
      </c>
      <c r="R96" s="124">
        <v>0</v>
      </c>
      <c r="S96" s="124"/>
      <c r="T96" s="124"/>
      <c r="U96" s="124"/>
      <c r="V96" s="124"/>
      <c r="W96" s="124"/>
      <c r="X96" s="124"/>
      <c r="Y96" s="125">
        <f t="shared" si="32"/>
        <v>16</v>
      </c>
    </row>
    <row r="97" spans="1:25" s="126" customFormat="1" ht="20.25" customHeight="1" x14ac:dyDescent="0.45">
      <c r="A97" s="509"/>
      <c r="B97" s="514"/>
      <c r="C97" s="515"/>
      <c r="D97" s="516"/>
      <c r="E97" s="505" t="s">
        <v>133</v>
      </c>
      <c r="F97" s="505"/>
      <c r="G97" s="129"/>
      <c r="H97" s="130"/>
      <c r="I97" s="131">
        <f t="shared" ref="I97:X97" si="33">SUM(I95:I96)</f>
        <v>0</v>
      </c>
      <c r="J97" s="131">
        <f t="shared" si="33"/>
        <v>0</v>
      </c>
      <c r="K97" s="131">
        <f t="shared" si="33"/>
        <v>114</v>
      </c>
      <c r="L97" s="131">
        <f t="shared" si="33"/>
        <v>116</v>
      </c>
      <c r="M97" s="131">
        <f t="shared" si="33"/>
        <v>184</v>
      </c>
      <c r="N97" s="131">
        <f t="shared" si="33"/>
        <v>0</v>
      </c>
      <c r="O97" s="131">
        <f t="shared" si="33"/>
        <v>0</v>
      </c>
      <c r="P97" s="131">
        <f t="shared" si="33"/>
        <v>0</v>
      </c>
      <c r="Q97" s="131">
        <f t="shared" si="33"/>
        <v>24</v>
      </c>
      <c r="R97" s="131">
        <f t="shared" si="33"/>
        <v>2</v>
      </c>
      <c r="S97" s="131">
        <f t="shared" si="33"/>
        <v>0</v>
      </c>
      <c r="T97" s="131">
        <f t="shared" si="33"/>
        <v>0</v>
      </c>
      <c r="U97" s="131">
        <f t="shared" si="33"/>
        <v>0</v>
      </c>
      <c r="V97" s="131">
        <f t="shared" si="33"/>
        <v>0</v>
      </c>
      <c r="W97" s="131">
        <f t="shared" si="33"/>
        <v>0</v>
      </c>
      <c r="X97" s="131">
        <f t="shared" si="33"/>
        <v>0</v>
      </c>
      <c r="Y97" s="125">
        <f t="shared" si="32"/>
        <v>440</v>
      </c>
    </row>
    <row r="98" spans="1:25" s="126" customFormat="1" ht="20.25" customHeight="1" x14ac:dyDescent="0.45">
      <c r="A98" s="509"/>
      <c r="B98" s="514"/>
      <c r="C98" s="515"/>
      <c r="D98" s="516"/>
      <c r="E98" s="119" t="s">
        <v>134</v>
      </c>
      <c r="F98" s="120" t="s">
        <v>127</v>
      </c>
      <c r="G98" s="121"/>
      <c r="H98" s="122"/>
      <c r="I98" s="123"/>
      <c r="J98" s="123"/>
      <c r="K98" s="123">
        <v>14</v>
      </c>
      <c r="L98" s="123">
        <v>38</v>
      </c>
      <c r="M98" s="123">
        <v>102</v>
      </c>
      <c r="N98" s="123">
        <v>0</v>
      </c>
      <c r="O98" s="124"/>
      <c r="P98" s="124"/>
      <c r="Q98" s="124">
        <v>6</v>
      </c>
      <c r="R98" s="124">
        <v>0</v>
      </c>
      <c r="S98" s="124"/>
      <c r="T98" s="124"/>
      <c r="U98" s="124"/>
      <c r="V98" s="124"/>
      <c r="W98" s="124"/>
      <c r="X98" s="124"/>
      <c r="Y98" s="125">
        <f t="shared" si="32"/>
        <v>160</v>
      </c>
    </row>
    <row r="99" spans="1:25" s="126" customFormat="1" ht="20.25" customHeight="1" x14ac:dyDescent="0.45">
      <c r="A99" s="509"/>
      <c r="B99" s="514"/>
      <c r="C99" s="515"/>
      <c r="D99" s="516"/>
      <c r="E99" s="127"/>
      <c r="F99" s="128" t="s">
        <v>122</v>
      </c>
      <c r="G99" s="121"/>
      <c r="H99" s="122"/>
      <c r="I99" s="123"/>
      <c r="J99" s="123"/>
      <c r="K99" s="123">
        <v>0</v>
      </c>
      <c r="L99" s="123">
        <v>0</v>
      </c>
      <c r="M99" s="123">
        <v>0</v>
      </c>
      <c r="N99" s="123">
        <v>0</v>
      </c>
      <c r="O99" s="124"/>
      <c r="P99" s="124"/>
      <c r="Q99" s="124">
        <v>0</v>
      </c>
      <c r="R99" s="124">
        <v>0</v>
      </c>
      <c r="S99" s="124"/>
      <c r="T99" s="124"/>
      <c r="U99" s="124"/>
      <c r="V99" s="124"/>
      <c r="W99" s="124"/>
      <c r="X99" s="124"/>
      <c r="Y99" s="125">
        <f t="shared" si="32"/>
        <v>0</v>
      </c>
    </row>
    <row r="100" spans="1:25" s="126" customFormat="1" ht="20.25" customHeight="1" x14ac:dyDescent="0.45">
      <c r="A100" s="509"/>
      <c r="B100" s="514"/>
      <c r="C100" s="515"/>
      <c r="D100" s="516"/>
      <c r="E100" s="505" t="s">
        <v>135</v>
      </c>
      <c r="F100" s="505"/>
      <c r="G100" s="129"/>
      <c r="H100" s="130"/>
      <c r="I100" s="131">
        <f t="shared" ref="I100:X100" si="34">SUM(I98:I99)</f>
        <v>0</v>
      </c>
      <c r="J100" s="131">
        <f t="shared" si="34"/>
        <v>0</v>
      </c>
      <c r="K100" s="131">
        <f t="shared" si="34"/>
        <v>14</v>
      </c>
      <c r="L100" s="131">
        <f t="shared" si="34"/>
        <v>38</v>
      </c>
      <c r="M100" s="131">
        <f t="shared" si="34"/>
        <v>102</v>
      </c>
      <c r="N100" s="131">
        <f t="shared" si="34"/>
        <v>0</v>
      </c>
      <c r="O100" s="131">
        <f t="shared" si="34"/>
        <v>0</v>
      </c>
      <c r="P100" s="131">
        <f t="shared" si="34"/>
        <v>0</v>
      </c>
      <c r="Q100" s="131">
        <f t="shared" si="34"/>
        <v>6</v>
      </c>
      <c r="R100" s="131">
        <f t="shared" si="34"/>
        <v>0</v>
      </c>
      <c r="S100" s="131">
        <f t="shared" si="34"/>
        <v>0</v>
      </c>
      <c r="T100" s="131">
        <f t="shared" si="34"/>
        <v>0</v>
      </c>
      <c r="U100" s="131">
        <f t="shared" si="34"/>
        <v>0</v>
      </c>
      <c r="V100" s="131">
        <f t="shared" si="34"/>
        <v>0</v>
      </c>
      <c r="W100" s="131">
        <f t="shared" si="34"/>
        <v>0</v>
      </c>
      <c r="X100" s="131">
        <f t="shared" si="34"/>
        <v>0</v>
      </c>
      <c r="Y100" s="125">
        <f t="shared" si="32"/>
        <v>160</v>
      </c>
    </row>
    <row r="101" spans="1:25" s="126" customFormat="1" ht="20.25" customHeight="1" thickBot="1" x14ac:dyDescent="0.45">
      <c r="A101" s="510"/>
      <c r="B101" s="517"/>
      <c r="C101" s="518"/>
      <c r="D101" s="519"/>
      <c r="E101" s="525" t="s">
        <v>136</v>
      </c>
      <c r="F101" s="526"/>
      <c r="G101" s="132"/>
      <c r="H101" s="132"/>
      <c r="I101" s="133">
        <f t="shared" ref="I101:X101" si="35">SUM(I97,I100)</f>
        <v>0</v>
      </c>
      <c r="J101" s="133">
        <f t="shared" si="35"/>
        <v>0</v>
      </c>
      <c r="K101" s="133">
        <f t="shared" si="35"/>
        <v>128</v>
      </c>
      <c r="L101" s="133">
        <f t="shared" si="35"/>
        <v>154</v>
      </c>
      <c r="M101" s="133">
        <f t="shared" si="35"/>
        <v>286</v>
      </c>
      <c r="N101" s="133">
        <f t="shared" si="35"/>
        <v>0</v>
      </c>
      <c r="O101" s="133">
        <f t="shared" si="35"/>
        <v>0</v>
      </c>
      <c r="P101" s="133">
        <f t="shared" si="35"/>
        <v>0</v>
      </c>
      <c r="Q101" s="133">
        <f t="shared" si="35"/>
        <v>30</v>
      </c>
      <c r="R101" s="133">
        <f t="shared" si="35"/>
        <v>2</v>
      </c>
      <c r="S101" s="133">
        <f t="shared" si="35"/>
        <v>0</v>
      </c>
      <c r="T101" s="133">
        <f t="shared" si="35"/>
        <v>0</v>
      </c>
      <c r="U101" s="133">
        <f t="shared" si="35"/>
        <v>0</v>
      </c>
      <c r="V101" s="133">
        <f t="shared" si="35"/>
        <v>0</v>
      </c>
      <c r="W101" s="133">
        <f t="shared" si="35"/>
        <v>0</v>
      </c>
      <c r="X101" s="133">
        <f t="shared" si="35"/>
        <v>0</v>
      </c>
      <c r="Y101" s="125">
        <f t="shared" si="32"/>
        <v>600</v>
      </c>
    </row>
    <row r="102" spans="1:25" s="126" customFormat="1" ht="20.25" customHeight="1" x14ac:dyDescent="0.45">
      <c r="A102" s="508">
        <v>10</v>
      </c>
      <c r="B102" s="511" t="str">
        <f>'[1]Наукова та інноваційна'!B28</f>
        <v>Лобода О.М.</v>
      </c>
      <c r="C102" s="512"/>
      <c r="D102" s="513"/>
      <c r="E102" s="119" t="s">
        <v>132</v>
      </c>
      <c r="F102" s="120" t="s">
        <v>127</v>
      </c>
      <c r="G102" s="121"/>
      <c r="H102" s="122"/>
      <c r="I102" s="123"/>
      <c r="J102" s="123"/>
      <c r="K102" s="123">
        <v>92</v>
      </c>
      <c r="L102" s="123">
        <v>62</v>
      </c>
      <c r="M102" s="123">
        <v>164</v>
      </c>
      <c r="N102" s="123">
        <v>0</v>
      </c>
      <c r="O102" s="124"/>
      <c r="P102" s="124"/>
      <c r="Q102" s="124">
        <v>14</v>
      </c>
      <c r="R102" s="124">
        <v>0</v>
      </c>
      <c r="S102" s="124"/>
      <c r="T102" s="124"/>
      <c r="U102" s="124"/>
      <c r="V102" s="124"/>
      <c r="W102" s="124"/>
      <c r="X102" s="124"/>
      <c r="Y102" s="125">
        <f t="shared" si="32"/>
        <v>332</v>
      </c>
    </row>
    <row r="103" spans="1:25" s="126" customFormat="1" ht="20.25" customHeight="1" x14ac:dyDescent="0.45">
      <c r="A103" s="509"/>
      <c r="B103" s="514"/>
      <c r="C103" s="515"/>
      <c r="D103" s="516"/>
      <c r="E103" s="127"/>
      <c r="F103" s="128" t="s">
        <v>122</v>
      </c>
      <c r="G103" s="121"/>
      <c r="H103" s="122"/>
      <c r="I103" s="123"/>
      <c r="J103" s="123"/>
      <c r="K103" s="123">
        <v>0</v>
      </c>
      <c r="L103" s="123">
        <v>0</v>
      </c>
      <c r="M103" s="123">
        <v>0</v>
      </c>
      <c r="N103" s="123">
        <v>0</v>
      </c>
      <c r="O103" s="124"/>
      <c r="P103" s="124"/>
      <c r="Q103" s="124">
        <v>0</v>
      </c>
      <c r="R103" s="124">
        <v>0</v>
      </c>
      <c r="S103" s="124"/>
      <c r="T103" s="124"/>
      <c r="U103" s="124"/>
      <c r="V103" s="124"/>
      <c r="W103" s="124"/>
      <c r="X103" s="124"/>
      <c r="Y103" s="125">
        <f t="shared" si="32"/>
        <v>0</v>
      </c>
    </row>
    <row r="104" spans="1:25" s="126" customFormat="1" ht="20.25" customHeight="1" x14ac:dyDescent="0.45">
      <c r="A104" s="509"/>
      <c r="B104" s="514"/>
      <c r="C104" s="515"/>
      <c r="D104" s="516"/>
      <c r="E104" s="505" t="s">
        <v>133</v>
      </c>
      <c r="F104" s="505"/>
      <c r="G104" s="129"/>
      <c r="H104" s="130"/>
      <c r="I104" s="131">
        <f t="shared" ref="I104:X104" si="36">SUM(I102:I103)</f>
        <v>0</v>
      </c>
      <c r="J104" s="131">
        <f t="shared" si="36"/>
        <v>0</v>
      </c>
      <c r="K104" s="131">
        <f t="shared" si="36"/>
        <v>92</v>
      </c>
      <c r="L104" s="131">
        <f t="shared" si="36"/>
        <v>62</v>
      </c>
      <c r="M104" s="131">
        <f t="shared" si="36"/>
        <v>164</v>
      </c>
      <c r="N104" s="131">
        <f t="shared" si="36"/>
        <v>0</v>
      </c>
      <c r="O104" s="131">
        <f t="shared" si="36"/>
        <v>0</v>
      </c>
      <c r="P104" s="131">
        <f t="shared" si="36"/>
        <v>0</v>
      </c>
      <c r="Q104" s="131">
        <f t="shared" si="36"/>
        <v>14</v>
      </c>
      <c r="R104" s="131">
        <f t="shared" si="36"/>
        <v>0</v>
      </c>
      <c r="S104" s="131">
        <f t="shared" si="36"/>
        <v>0</v>
      </c>
      <c r="T104" s="131">
        <f t="shared" si="36"/>
        <v>0</v>
      </c>
      <c r="U104" s="131">
        <f t="shared" si="36"/>
        <v>0</v>
      </c>
      <c r="V104" s="131">
        <f t="shared" si="36"/>
        <v>0</v>
      </c>
      <c r="W104" s="131">
        <f t="shared" si="36"/>
        <v>0</v>
      </c>
      <c r="X104" s="131">
        <f t="shared" si="36"/>
        <v>0</v>
      </c>
      <c r="Y104" s="125">
        <f t="shared" si="32"/>
        <v>332</v>
      </c>
    </row>
    <row r="105" spans="1:25" s="126" customFormat="1" ht="20.25" customHeight="1" x14ac:dyDescent="0.45">
      <c r="A105" s="509"/>
      <c r="B105" s="514"/>
      <c r="C105" s="515"/>
      <c r="D105" s="516"/>
      <c r="E105" s="119" t="s">
        <v>134</v>
      </c>
      <c r="F105" s="120" t="s">
        <v>127</v>
      </c>
      <c r="G105" s="121"/>
      <c r="H105" s="122"/>
      <c r="I105" s="123"/>
      <c r="J105" s="123"/>
      <c r="K105" s="123">
        <v>48</v>
      </c>
      <c r="L105" s="123">
        <v>54</v>
      </c>
      <c r="M105" s="123">
        <v>144</v>
      </c>
      <c r="N105" s="123">
        <v>10</v>
      </c>
      <c r="O105" s="124"/>
      <c r="P105" s="124"/>
      <c r="Q105" s="124">
        <v>4</v>
      </c>
      <c r="R105" s="124">
        <v>8</v>
      </c>
      <c r="S105" s="124"/>
      <c r="T105" s="124"/>
      <c r="U105" s="124"/>
      <c r="V105" s="124"/>
      <c r="W105" s="124"/>
      <c r="X105" s="124"/>
      <c r="Y105" s="125">
        <f t="shared" si="32"/>
        <v>268</v>
      </c>
    </row>
    <row r="106" spans="1:25" s="126" customFormat="1" ht="20.25" customHeight="1" x14ac:dyDescent="0.45">
      <c r="A106" s="509"/>
      <c r="B106" s="514"/>
      <c r="C106" s="515"/>
      <c r="D106" s="516"/>
      <c r="E106" s="127"/>
      <c r="F106" s="128" t="s">
        <v>122</v>
      </c>
      <c r="G106" s="121"/>
      <c r="H106" s="122"/>
      <c r="I106" s="123"/>
      <c r="J106" s="123"/>
      <c r="K106" s="123">
        <v>0</v>
      </c>
      <c r="L106" s="123">
        <v>0</v>
      </c>
      <c r="M106" s="123">
        <v>0</v>
      </c>
      <c r="N106" s="123">
        <v>0</v>
      </c>
      <c r="O106" s="124"/>
      <c r="P106" s="124"/>
      <c r="Q106" s="124">
        <v>0</v>
      </c>
      <c r="R106" s="124">
        <v>0</v>
      </c>
      <c r="S106" s="124"/>
      <c r="T106" s="124"/>
      <c r="U106" s="124"/>
      <c r="V106" s="124"/>
      <c r="W106" s="124"/>
      <c r="X106" s="124"/>
      <c r="Y106" s="125">
        <f t="shared" si="32"/>
        <v>0</v>
      </c>
    </row>
    <row r="107" spans="1:25" s="126" customFormat="1" ht="20.25" customHeight="1" x14ac:dyDescent="0.45">
      <c r="A107" s="509"/>
      <c r="B107" s="514"/>
      <c r="C107" s="515"/>
      <c r="D107" s="516"/>
      <c r="E107" s="505" t="s">
        <v>135</v>
      </c>
      <c r="F107" s="505"/>
      <c r="G107" s="129"/>
      <c r="H107" s="130"/>
      <c r="I107" s="131">
        <f t="shared" ref="I107:X107" si="37">SUM(I105:I106)</f>
        <v>0</v>
      </c>
      <c r="J107" s="131">
        <f t="shared" si="37"/>
        <v>0</v>
      </c>
      <c r="K107" s="131">
        <f t="shared" si="37"/>
        <v>48</v>
      </c>
      <c r="L107" s="131">
        <f t="shared" si="37"/>
        <v>54</v>
      </c>
      <c r="M107" s="131">
        <f t="shared" si="37"/>
        <v>144</v>
      </c>
      <c r="N107" s="131">
        <f t="shared" si="37"/>
        <v>10</v>
      </c>
      <c r="O107" s="131">
        <f t="shared" si="37"/>
        <v>0</v>
      </c>
      <c r="P107" s="131">
        <f t="shared" si="37"/>
        <v>0</v>
      </c>
      <c r="Q107" s="131">
        <f t="shared" si="37"/>
        <v>4</v>
      </c>
      <c r="R107" s="131">
        <f t="shared" si="37"/>
        <v>8</v>
      </c>
      <c r="S107" s="131">
        <f t="shared" si="37"/>
        <v>0</v>
      </c>
      <c r="T107" s="131">
        <f t="shared" si="37"/>
        <v>0</v>
      </c>
      <c r="U107" s="131">
        <f t="shared" si="37"/>
        <v>0</v>
      </c>
      <c r="V107" s="131">
        <f t="shared" si="37"/>
        <v>0</v>
      </c>
      <c r="W107" s="131">
        <f t="shared" si="37"/>
        <v>0</v>
      </c>
      <c r="X107" s="131">
        <f t="shared" si="37"/>
        <v>0</v>
      </c>
      <c r="Y107" s="125">
        <f t="shared" si="32"/>
        <v>268</v>
      </c>
    </row>
    <row r="108" spans="1:25" s="126" customFormat="1" ht="20.25" customHeight="1" thickBot="1" x14ac:dyDescent="0.45">
      <c r="A108" s="510"/>
      <c r="B108" s="517"/>
      <c r="C108" s="518"/>
      <c r="D108" s="519"/>
      <c r="E108" s="525" t="s">
        <v>136</v>
      </c>
      <c r="F108" s="526"/>
      <c r="G108" s="132"/>
      <c r="H108" s="132"/>
      <c r="I108" s="133">
        <f t="shared" ref="I108:X108" si="38">SUM(I104,I107)</f>
        <v>0</v>
      </c>
      <c r="J108" s="133">
        <f t="shared" si="38"/>
        <v>0</v>
      </c>
      <c r="K108" s="133">
        <f t="shared" si="38"/>
        <v>140</v>
      </c>
      <c r="L108" s="133">
        <f t="shared" si="38"/>
        <v>116</v>
      </c>
      <c r="M108" s="133">
        <f t="shared" si="38"/>
        <v>308</v>
      </c>
      <c r="N108" s="133">
        <f t="shared" si="38"/>
        <v>10</v>
      </c>
      <c r="O108" s="133">
        <f t="shared" si="38"/>
        <v>0</v>
      </c>
      <c r="P108" s="133">
        <f t="shared" si="38"/>
        <v>0</v>
      </c>
      <c r="Q108" s="133">
        <f t="shared" si="38"/>
        <v>18</v>
      </c>
      <c r="R108" s="133">
        <f t="shared" si="38"/>
        <v>8</v>
      </c>
      <c r="S108" s="133">
        <f t="shared" si="38"/>
        <v>0</v>
      </c>
      <c r="T108" s="133">
        <f t="shared" si="38"/>
        <v>0</v>
      </c>
      <c r="U108" s="133">
        <f t="shared" si="38"/>
        <v>0</v>
      </c>
      <c r="V108" s="133">
        <f t="shared" si="38"/>
        <v>0</v>
      </c>
      <c r="W108" s="133">
        <f t="shared" si="38"/>
        <v>0</v>
      </c>
      <c r="X108" s="133">
        <f t="shared" si="38"/>
        <v>0</v>
      </c>
      <c r="Y108" s="125">
        <f t="shared" si="32"/>
        <v>600</v>
      </c>
    </row>
    <row r="109" spans="1:25" s="126" customFormat="1" ht="20.25" customHeight="1" x14ac:dyDescent="0.45">
      <c r="A109" s="508">
        <v>11</v>
      </c>
      <c r="B109" s="511" t="str">
        <f>'[1]Наукова та інноваційна'!B29</f>
        <v>Морозов Р.В.</v>
      </c>
      <c r="C109" s="512"/>
      <c r="D109" s="513"/>
      <c r="E109" s="119" t="s">
        <v>132</v>
      </c>
      <c r="F109" s="120" t="s">
        <v>127</v>
      </c>
      <c r="G109" s="121"/>
      <c r="H109" s="122"/>
      <c r="I109" s="123"/>
      <c r="J109" s="123"/>
      <c r="K109" s="123">
        <v>100</v>
      </c>
      <c r="L109" s="123">
        <v>138</v>
      </c>
      <c r="M109" s="123"/>
      <c r="N109" s="123">
        <v>10</v>
      </c>
      <c r="O109" s="124"/>
      <c r="P109" s="124"/>
      <c r="Q109" s="124">
        <v>4</v>
      </c>
      <c r="R109" s="124">
        <v>12</v>
      </c>
      <c r="S109" s="124"/>
      <c r="T109" s="124">
        <v>9</v>
      </c>
      <c r="U109" s="124"/>
      <c r="V109" s="124">
        <v>15</v>
      </c>
      <c r="W109" s="124"/>
      <c r="X109" s="124">
        <v>76</v>
      </c>
      <c r="Y109" s="125">
        <f t="shared" si="32"/>
        <v>364</v>
      </c>
    </row>
    <row r="110" spans="1:25" s="126" customFormat="1" ht="20.25" customHeight="1" x14ac:dyDescent="0.45">
      <c r="A110" s="509"/>
      <c r="B110" s="514"/>
      <c r="C110" s="515"/>
      <c r="D110" s="516"/>
      <c r="E110" s="127"/>
      <c r="F110" s="128" t="s">
        <v>122</v>
      </c>
      <c r="G110" s="121"/>
      <c r="H110" s="122"/>
      <c r="I110" s="123"/>
      <c r="J110" s="123"/>
      <c r="K110" s="123">
        <v>14</v>
      </c>
      <c r="L110" s="123">
        <v>28</v>
      </c>
      <c r="M110" s="123"/>
      <c r="N110" s="123">
        <v>2</v>
      </c>
      <c r="O110" s="124"/>
      <c r="P110" s="124"/>
      <c r="Q110" s="124">
        <v>2</v>
      </c>
      <c r="R110" s="124">
        <v>8</v>
      </c>
      <c r="S110" s="124"/>
      <c r="T110" s="124">
        <v>0</v>
      </c>
      <c r="U110" s="124"/>
      <c r="V110" s="124">
        <v>0</v>
      </c>
      <c r="W110" s="124"/>
      <c r="X110" s="124">
        <v>0</v>
      </c>
      <c r="Y110" s="125">
        <f t="shared" si="32"/>
        <v>54</v>
      </c>
    </row>
    <row r="111" spans="1:25" s="126" customFormat="1" ht="20.25" customHeight="1" x14ac:dyDescent="0.45">
      <c r="A111" s="509"/>
      <c r="B111" s="514"/>
      <c r="C111" s="515"/>
      <c r="D111" s="516"/>
      <c r="E111" s="505" t="s">
        <v>133</v>
      </c>
      <c r="F111" s="505"/>
      <c r="G111" s="129"/>
      <c r="H111" s="130"/>
      <c r="I111" s="131">
        <f t="shared" ref="I111:X111" si="39">SUM(I109:I110)</f>
        <v>0</v>
      </c>
      <c r="J111" s="131">
        <f t="shared" si="39"/>
        <v>0</v>
      </c>
      <c r="K111" s="131">
        <f t="shared" si="39"/>
        <v>114</v>
      </c>
      <c r="L111" s="131">
        <f t="shared" si="39"/>
        <v>166</v>
      </c>
      <c r="M111" s="131">
        <f t="shared" si="39"/>
        <v>0</v>
      </c>
      <c r="N111" s="131">
        <f t="shared" si="39"/>
        <v>12</v>
      </c>
      <c r="O111" s="131">
        <f t="shared" si="39"/>
        <v>0</v>
      </c>
      <c r="P111" s="131">
        <f t="shared" si="39"/>
        <v>0</v>
      </c>
      <c r="Q111" s="131">
        <f t="shared" si="39"/>
        <v>6</v>
      </c>
      <c r="R111" s="131">
        <f t="shared" si="39"/>
        <v>20</v>
      </c>
      <c r="S111" s="131">
        <f t="shared" si="39"/>
        <v>0</v>
      </c>
      <c r="T111" s="131">
        <f t="shared" si="39"/>
        <v>9</v>
      </c>
      <c r="U111" s="131">
        <f t="shared" si="39"/>
        <v>0</v>
      </c>
      <c r="V111" s="131">
        <f t="shared" si="39"/>
        <v>15</v>
      </c>
      <c r="W111" s="131">
        <f t="shared" si="39"/>
        <v>0</v>
      </c>
      <c r="X111" s="131">
        <f t="shared" si="39"/>
        <v>76</v>
      </c>
      <c r="Y111" s="125">
        <f t="shared" si="32"/>
        <v>418</v>
      </c>
    </row>
    <row r="112" spans="1:25" s="126" customFormat="1" ht="20.25" customHeight="1" x14ac:dyDescent="0.45">
      <c r="A112" s="509"/>
      <c r="B112" s="514"/>
      <c r="C112" s="515"/>
      <c r="D112" s="516"/>
      <c r="E112" s="119" t="s">
        <v>134</v>
      </c>
      <c r="F112" s="120" t="s">
        <v>127</v>
      </c>
      <c r="G112" s="121"/>
      <c r="H112" s="122"/>
      <c r="I112" s="123"/>
      <c r="J112" s="123"/>
      <c r="K112" s="123">
        <v>0</v>
      </c>
      <c r="L112" s="123">
        <v>0</v>
      </c>
      <c r="M112" s="123"/>
      <c r="N112" s="123">
        <v>0</v>
      </c>
      <c r="O112" s="124"/>
      <c r="P112" s="124"/>
      <c r="Q112" s="124">
        <v>0</v>
      </c>
      <c r="R112" s="124">
        <v>0</v>
      </c>
      <c r="S112" s="124"/>
      <c r="T112" s="124"/>
      <c r="U112" s="124"/>
      <c r="V112" s="124">
        <v>72</v>
      </c>
      <c r="W112" s="124">
        <v>78</v>
      </c>
      <c r="X112" s="124"/>
      <c r="Y112" s="125">
        <f t="shared" si="32"/>
        <v>150</v>
      </c>
    </row>
    <row r="113" spans="1:25" s="126" customFormat="1" ht="20.25" customHeight="1" x14ac:dyDescent="0.45">
      <c r="A113" s="509"/>
      <c r="B113" s="514"/>
      <c r="C113" s="515"/>
      <c r="D113" s="516"/>
      <c r="E113" s="127"/>
      <c r="F113" s="128" t="s">
        <v>122</v>
      </c>
      <c r="G113" s="121"/>
      <c r="H113" s="122"/>
      <c r="I113" s="123"/>
      <c r="J113" s="123"/>
      <c r="K113" s="123">
        <v>0</v>
      </c>
      <c r="L113" s="123">
        <v>0</v>
      </c>
      <c r="M113" s="123"/>
      <c r="N113" s="123">
        <v>0</v>
      </c>
      <c r="O113" s="124"/>
      <c r="P113" s="124"/>
      <c r="Q113" s="124">
        <v>0</v>
      </c>
      <c r="R113" s="124">
        <v>0</v>
      </c>
      <c r="S113" s="124"/>
      <c r="T113" s="124"/>
      <c r="U113" s="124"/>
      <c r="V113" s="124">
        <v>4</v>
      </c>
      <c r="W113" s="124">
        <v>28</v>
      </c>
      <c r="X113" s="124"/>
      <c r="Y113" s="125">
        <f t="shared" si="32"/>
        <v>32</v>
      </c>
    </row>
    <row r="114" spans="1:25" s="126" customFormat="1" ht="20.25" customHeight="1" x14ac:dyDescent="0.45">
      <c r="A114" s="509"/>
      <c r="B114" s="514"/>
      <c r="C114" s="515"/>
      <c r="D114" s="516"/>
      <c r="E114" s="505" t="s">
        <v>135</v>
      </c>
      <c r="F114" s="505"/>
      <c r="G114" s="129"/>
      <c r="H114" s="130"/>
      <c r="I114" s="131">
        <f t="shared" ref="I114:X114" si="40">SUM(I112:I113)</f>
        <v>0</v>
      </c>
      <c r="J114" s="131">
        <f t="shared" si="40"/>
        <v>0</v>
      </c>
      <c r="K114" s="131">
        <f t="shared" si="40"/>
        <v>0</v>
      </c>
      <c r="L114" s="131">
        <f t="shared" si="40"/>
        <v>0</v>
      </c>
      <c r="M114" s="131">
        <f t="shared" si="40"/>
        <v>0</v>
      </c>
      <c r="N114" s="131">
        <f t="shared" si="40"/>
        <v>0</v>
      </c>
      <c r="O114" s="131">
        <f t="shared" si="40"/>
        <v>0</v>
      </c>
      <c r="P114" s="131">
        <f t="shared" si="40"/>
        <v>0</v>
      </c>
      <c r="Q114" s="131">
        <f t="shared" si="40"/>
        <v>0</v>
      </c>
      <c r="R114" s="131">
        <f t="shared" si="40"/>
        <v>0</v>
      </c>
      <c r="S114" s="131">
        <f t="shared" si="40"/>
        <v>0</v>
      </c>
      <c r="T114" s="131">
        <f t="shared" si="40"/>
        <v>0</v>
      </c>
      <c r="U114" s="131">
        <f t="shared" si="40"/>
        <v>0</v>
      </c>
      <c r="V114" s="131">
        <f t="shared" si="40"/>
        <v>76</v>
      </c>
      <c r="W114" s="131">
        <f t="shared" si="40"/>
        <v>106</v>
      </c>
      <c r="X114" s="131">
        <f t="shared" si="40"/>
        <v>0</v>
      </c>
      <c r="Y114" s="125">
        <f t="shared" si="32"/>
        <v>182</v>
      </c>
    </row>
    <row r="115" spans="1:25" s="126" customFormat="1" ht="20.25" customHeight="1" thickBot="1" x14ac:dyDescent="0.45">
      <c r="A115" s="510"/>
      <c r="B115" s="517"/>
      <c r="C115" s="518"/>
      <c r="D115" s="519"/>
      <c r="E115" s="520" t="s">
        <v>136</v>
      </c>
      <c r="F115" s="521"/>
      <c r="G115" s="132"/>
      <c r="H115" s="132"/>
      <c r="I115" s="133">
        <f t="shared" ref="I115:X115" si="41">SUM(I111,I114)</f>
        <v>0</v>
      </c>
      <c r="J115" s="133">
        <f t="shared" si="41"/>
        <v>0</v>
      </c>
      <c r="K115" s="133">
        <f t="shared" si="41"/>
        <v>114</v>
      </c>
      <c r="L115" s="133">
        <f t="shared" si="41"/>
        <v>166</v>
      </c>
      <c r="M115" s="133">
        <f t="shared" si="41"/>
        <v>0</v>
      </c>
      <c r="N115" s="133">
        <f t="shared" si="41"/>
        <v>12</v>
      </c>
      <c r="O115" s="133">
        <f t="shared" si="41"/>
        <v>0</v>
      </c>
      <c r="P115" s="133">
        <f t="shared" si="41"/>
        <v>0</v>
      </c>
      <c r="Q115" s="133">
        <f t="shared" si="41"/>
        <v>6</v>
      </c>
      <c r="R115" s="133">
        <f t="shared" si="41"/>
        <v>20</v>
      </c>
      <c r="S115" s="133">
        <f t="shared" si="41"/>
        <v>0</v>
      </c>
      <c r="T115" s="133">
        <f t="shared" si="41"/>
        <v>9</v>
      </c>
      <c r="U115" s="133">
        <f t="shared" si="41"/>
        <v>0</v>
      </c>
      <c r="V115" s="133">
        <f t="shared" si="41"/>
        <v>91</v>
      </c>
      <c r="W115" s="133">
        <f t="shared" si="41"/>
        <v>106</v>
      </c>
      <c r="X115" s="133">
        <f t="shared" si="41"/>
        <v>76</v>
      </c>
      <c r="Y115" s="125">
        <f t="shared" si="32"/>
        <v>600</v>
      </c>
    </row>
    <row r="116" spans="1:25" s="126" customFormat="1" ht="20.25" customHeight="1" x14ac:dyDescent="0.45">
      <c r="A116" s="508">
        <v>12</v>
      </c>
      <c r="B116" s="522" t="str">
        <f>'[1]Наукова та інноваційна'!B30</f>
        <v>Худік Н.Д.</v>
      </c>
      <c r="C116" s="523"/>
      <c r="D116" s="524"/>
      <c r="E116" s="127" t="s">
        <v>132</v>
      </c>
      <c r="F116" s="134" t="s">
        <v>127</v>
      </c>
      <c r="G116" s="135"/>
      <c r="H116" s="136"/>
      <c r="I116" s="137"/>
      <c r="J116" s="137"/>
      <c r="K116" s="137"/>
      <c r="L116" s="137">
        <v>16</v>
      </c>
      <c r="M116" s="137">
        <v>144</v>
      </c>
      <c r="N116" s="137">
        <v>10</v>
      </c>
      <c r="O116" s="138"/>
      <c r="P116" s="138"/>
      <c r="Q116" s="138">
        <v>0</v>
      </c>
      <c r="R116" s="138">
        <v>12</v>
      </c>
      <c r="S116" s="138"/>
      <c r="T116" s="138"/>
      <c r="U116" s="138"/>
      <c r="V116" s="138"/>
      <c r="W116" s="138"/>
      <c r="X116" s="138"/>
      <c r="Y116" s="125">
        <f t="shared" si="32"/>
        <v>182</v>
      </c>
    </row>
    <row r="117" spans="1:25" s="126" customFormat="1" ht="20.25" customHeight="1" x14ac:dyDescent="0.45">
      <c r="A117" s="509"/>
      <c r="B117" s="514"/>
      <c r="C117" s="515"/>
      <c r="D117" s="516"/>
      <c r="E117" s="127"/>
      <c r="F117" s="128" t="s">
        <v>122</v>
      </c>
      <c r="G117" s="121"/>
      <c r="H117" s="122"/>
      <c r="I117" s="123"/>
      <c r="J117" s="123"/>
      <c r="K117" s="123"/>
      <c r="L117" s="123">
        <v>0</v>
      </c>
      <c r="M117" s="123">
        <v>0</v>
      </c>
      <c r="N117" s="123">
        <v>0</v>
      </c>
      <c r="O117" s="124"/>
      <c r="P117" s="124"/>
      <c r="Q117" s="124">
        <v>0</v>
      </c>
      <c r="R117" s="124">
        <v>0</v>
      </c>
      <c r="S117" s="124"/>
      <c r="T117" s="124"/>
      <c r="U117" s="124"/>
      <c r="V117" s="124"/>
      <c r="W117" s="124"/>
      <c r="X117" s="124"/>
      <c r="Y117" s="125">
        <f t="shared" si="32"/>
        <v>0</v>
      </c>
    </row>
    <row r="118" spans="1:25" s="126" customFormat="1" ht="20.25" customHeight="1" x14ac:dyDescent="0.45">
      <c r="A118" s="509"/>
      <c r="B118" s="514"/>
      <c r="C118" s="515"/>
      <c r="D118" s="516"/>
      <c r="E118" s="505" t="s">
        <v>133</v>
      </c>
      <c r="F118" s="505"/>
      <c r="G118" s="129"/>
      <c r="H118" s="130"/>
      <c r="I118" s="131">
        <f t="shared" ref="I118:X118" si="42">SUM(I116:I117)</f>
        <v>0</v>
      </c>
      <c r="J118" s="131">
        <f t="shared" si="42"/>
        <v>0</v>
      </c>
      <c r="K118" s="131">
        <f t="shared" si="42"/>
        <v>0</v>
      </c>
      <c r="L118" s="131">
        <f t="shared" si="42"/>
        <v>16</v>
      </c>
      <c r="M118" s="131">
        <f t="shared" si="42"/>
        <v>144</v>
      </c>
      <c r="N118" s="131">
        <f t="shared" si="42"/>
        <v>10</v>
      </c>
      <c r="O118" s="131">
        <f t="shared" si="42"/>
        <v>0</v>
      </c>
      <c r="P118" s="131">
        <f t="shared" si="42"/>
        <v>0</v>
      </c>
      <c r="Q118" s="131">
        <f t="shared" si="42"/>
        <v>0</v>
      </c>
      <c r="R118" s="131">
        <f t="shared" si="42"/>
        <v>12</v>
      </c>
      <c r="S118" s="131">
        <f t="shared" si="42"/>
        <v>0</v>
      </c>
      <c r="T118" s="131">
        <f t="shared" si="42"/>
        <v>0</v>
      </c>
      <c r="U118" s="131">
        <f t="shared" si="42"/>
        <v>0</v>
      </c>
      <c r="V118" s="131">
        <f t="shared" si="42"/>
        <v>0</v>
      </c>
      <c r="W118" s="131">
        <f t="shared" si="42"/>
        <v>0</v>
      </c>
      <c r="X118" s="131">
        <f t="shared" si="42"/>
        <v>0</v>
      </c>
      <c r="Y118" s="125">
        <f t="shared" si="32"/>
        <v>182</v>
      </c>
    </row>
    <row r="119" spans="1:25" s="126" customFormat="1" ht="20.25" customHeight="1" x14ac:dyDescent="0.45">
      <c r="A119" s="509"/>
      <c r="B119" s="514"/>
      <c r="C119" s="515"/>
      <c r="D119" s="516"/>
      <c r="E119" s="119" t="s">
        <v>134</v>
      </c>
      <c r="F119" s="120" t="s">
        <v>127</v>
      </c>
      <c r="G119" s="121"/>
      <c r="H119" s="122"/>
      <c r="I119" s="123"/>
      <c r="J119" s="123"/>
      <c r="K119" s="123"/>
      <c r="L119" s="123">
        <v>54</v>
      </c>
      <c r="M119" s="123">
        <v>350</v>
      </c>
      <c r="N119" s="123">
        <v>0</v>
      </c>
      <c r="O119" s="124"/>
      <c r="P119" s="124"/>
      <c r="Q119" s="124">
        <v>14</v>
      </c>
      <c r="R119" s="124">
        <v>0</v>
      </c>
      <c r="S119" s="124"/>
      <c r="T119" s="124"/>
      <c r="U119" s="124"/>
      <c r="V119" s="124"/>
      <c r="W119" s="124"/>
      <c r="X119" s="124"/>
      <c r="Y119" s="125">
        <f t="shared" si="32"/>
        <v>418</v>
      </c>
    </row>
    <row r="120" spans="1:25" s="126" customFormat="1" ht="20.25" customHeight="1" x14ac:dyDescent="0.45">
      <c r="A120" s="509"/>
      <c r="B120" s="514"/>
      <c r="C120" s="515"/>
      <c r="D120" s="516"/>
      <c r="E120" s="127"/>
      <c r="F120" s="128" t="s">
        <v>122</v>
      </c>
      <c r="G120" s="121"/>
      <c r="H120" s="122"/>
      <c r="I120" s="123"/>
      <c r="J120" s="123"/>
      <c r="K120" s="123"/>
      <c r="L120" s="123">
        <v>0</v>
      </c>
      <c r="M120" s="123">
        <v>0</v>
      </c>
      <c r="N120" s="123">
        <v>0</v>
      </c>
      <c r="O120" s="124"/>
      <c r="P120" s="124"/>
      <c r="Q120" s="124">
        <v>0</v>
      </c>
      <c r="R120" s="124">
        <v>0</v>
      </c>
      <c r="S120" s="124"/>
      <c r="T120" s="124"/>
      <c r="U120" s="124"/>
      <c r="V120" s="124"/>
      <c r="W120" s="124"/>
      <c r="X120" s="124"/>
      <c r="Y120" s="125">
        <f t="shared" si="32"/>
        <v>0</v>
      </c>
    </row>
    <row r="121" spans="1:25" s="126" customFormat="1" ht="20.25" customHeight="1" x14ac:dyDescent="0.45">
      <c r="A121" s="509"/>
      <c r="B121" s="514"/>
      <c r="C121" s="515"/>
      <c r="D121" s="516"/>
      <c r="E121" s="505" t="s">
        <v>135</v>
      </c>
      <c r="F121" s="505"/>
      <c r="G121" s="129"/>
      <c r="H121" s="130"/>
      <c r="I121" s="131">
        <f t="shared" ref="I121:X121" si="43">SUM(I119:I120)</f>
        <v>0</v>
      </c>
      <c r="J121" s="131">
        <f t="shared" si="43"/>
        <v>0</v>
      </c>
      <c r="K121" s="131">
        <f t="shared" si="43"/>
        <v>0</v>
      </c>
      <c r="L121" s="131">
        <f t="shared" si="43"/>
        <v>54</v>
      </c>
      <c r="M121" s="131">
        <f t="shared" si="43"/>
        <v>350</v>
      </c>
      <c r="N121" s="131">
        <f t="shared" si="43"/>
        <v>0</v>
      </c>
      <c r="O121" s="131">
        <f t="shared" si="43"/>
        <v>0</v>
      </c>
      <c r="P121" s="131">
        <f t="shared" si="43"/>
        <v>0</v>
      </c>
      <c r="Q121" s="131">
        <f t="shared" si="43"/>
        <v>14</v>
      </c>
      <c r="R121" s="131">
        <f t="shared" si="43"/>
        <v>0</v>
      </c>
      <c r="S121" s="131">
        <f t="shared" si="43"/>
        <v>0</v>
      </c>
      <c r="T121" s="131">
        <f t="shared" si="43"/>
        <v>0</v>
      </c>
      <c r="U121" s="131">
        <f t="shared" si="43"/>
        <v>0</v>
      </c>
      <c r="V121" s="131">
        <f t="shared" si="43"/>
        <v>0</v>
      </c>
      <c r="W121" s="131">
        <f t="shared" si="43"/>
        <v>0</v>
      </c>
      <c r="X121" s="131">
        <f t="shared" si="43"/>
        <v>0</v>
      </c>
      <c r="Y121" s="125">
        <f t="shared" si="32"/>
        <v>418</v>
      </c>
    </row>
    <row r="122" spans="1:25" s="126" customFormat="1" ht="20.25" customHeight="1" thickBot="1" x14ac:dyDescent="0.45">
      <c r="A122" s="510"/>
      <c r="B122" s="517"/>
      <c r="C122" s="518"/>
      <c r="D122" s="519"/>
      <c r="E122" s="506" t="s">
        <v>136</v>
      </c>
      <c r="F122" s="507"/>
      <c r="G122" s="132"/>
      <c r="H122" s="132"/>
      <c r="I122" s="133">
        <f t="shared" ref="I122:X122" si="44">SUM(I118,I121)</f>
        <v>0</v>
      </c>
      <c r="J122" s="133">
        <f t="shared" si="44"/>
        <v>0</v>
      </c>
      <c r="K122" s="133">
        <f t="shared" si="44"/>
        <v>0</v>
      </c>
      <c r="L122" s="133">
        <f t="shared" si="44"/>
        <v>70</v>
      </c>
      <c r="M122" s="133">
        <f t="shared" si="44"/>
        <v>494</v>
      </c>
      <c r="N122" s="133">
        <f t="shared" si="44"/>
        <v>10</v>
      </c>
      <c r="O122" s="133">
        <f t="shared" si="44"/>
        <v>0</v>
      </c>
      <c r="P122" s="133">
        <f t="shared" si="44"/>
        <v>0</v>
      </c>
      <c r="Q122" s="133">
        <f t="shared" si="44"/>
        <v>14</v>
      </c>
      <c r="R122" s="133">
        <f t="shared" si="44"/>
        <v>12</v>
      </c>
      <c r="S122" s="133">
        <f t="shared" si="44"/>
        <v>0</v>
      </c>
      <c r="T122" s="133">
        <f t="shared" si="44"/>
        <v>0</v>
      </c>
      <c r="U122" s="133">
        <f t="shared" si="44"/>
        <v>0</v>
      </c>
      <c r="V122" s="133">
        <f t="shared" si="44"/>
        <v>0</v>
      </c>
      <c r="W122" s="133">
        <f t="shared" si="44"/>
        <v>0</v>
      </c>
      <c r="X122" s="133">
        <f t="shared" si="44"/>
        <v>0</v>
      </c>
      <c r="Y122" s="125">
        <f t="shared" si="32"/>
        <v>600</v>
      </c>
    </row>
    <row r="123" spans="1:25" s="126" customFormat="1" ht="20.25" customHeight="1" x14ac:dyDescent="0.45">
      <c r="A123" s="508">
        <v>13</v>
      </c>
      <c r="B123" s="522" t="s">
        <v>14</v>
      </c>
      <c r="C123" s="523"/>
      <c r="D123" s="524"/>
      <c r="E123" s="127" t="s">
        <v>132</v>
      </c>
      <c r="F123" s="134" t="s">
        <v>127</v>
      </c>
      <c r="G123" s="135"/>
      <c r="H123" s="136"/>
      <c r="I123" s="137"/>
      <c r="J123" s="137"/>
      <c r="K123" s="137" t="e">
        <f>SUM(#REF!)</f>
        <v>#REF!</v>
      </c>
      <c r="L123" s="137" t="e">
        <f>SUM(#REF!)</f>
        <v>#REF!</v>
      </c>
      <c r="M123" s="137"/>
      <c r="N123" s="137" t="e">
        <f>SUM(#REF!)</f>
        <v>#REF!</v>
      </c>
      <c r="O123" s="138"/>
      <c r="P123" s="138"/>
      <c r="Q123" s="138" t="e">
        <f>SUM(#REF!)</f>
        <v>#REF!</v>
      </c>
      <c r="R123" s="138" t="e">
        <f>SUM(#REF!)</f>
        <v>#REF!</v>
      </c>
      <c r="S123" s="138"/>
      <c r="T123" s="138"/>
      <c r="U123" s="138"/>
      <c r="V123" s="138"/>
      <c r="W123" s="138"/>
      <c r="X123" s="138"/>
      <c r="Y123" s="125" t="e">
        <f t="shared" ref="Y123:Y129" si="45">SUM(I123:X123)</f>
        <v>#REF!</v>
      </c>
    </row>
    <row r="124" spans="1:25" s="126" customFormat="1" ht="20.25" customHeight="1" x14ac:dyDescent="0.45">
      <c r="A124" s="509"/>
      <c r="B124" s="514"/>
      <c r="C124" s="515"/>
      <c r="D124" s="516"/>
      <c r="E124" s="127"/>
      <c r="F124" s="128" t="s">
        <v>122</v>
      </c>
      <c r="G124" s="121"/>
      <c r="H124" s="122"/>
      <c r="I124" s="123"/>
      <c r="J124" s="123"/>
      <c r="K124" s="123" t="e">
        <f>SUM(#REF!)</f>
        <v>#REF!</v>
      </c>
      <c r="L124" s="123" t="e">
        <f>SUM(#REF!)</f>
        <v>#REF!</v>
      </c>
      <c r="M124" s="123"/>
      <c r="N124" s="123" t="e">
        <f>SUM(#REF!)</f>
        <v>#REF!</v>
      </c>
      <c r="O124" s="124"/>
      <c r="P124" s="124" t="e">
        <f>SUM(#REF!)</f>
        <v>#REF!</v>
      </c>
      <c r="Q124" s="124"/>
      <c r="R124" s="124" t="e">
        <f>SUM(#REF!)</f>
        <v>#REF!</v>
      </c>
      <c r="S124" s="124"/>
      <c r="T124" s="124"/>
      <c r="U124" s="124"/>
      <c r="V124" s="124"/>
      <c r="W124" s="124"/>
      <c r="X124" s="124"/>
      <c r="Y124" s="125" t="e">
        <f t="shared" si="45"/>
        <v>#REF!</v>
      </c>
    </row>
    <row r="125" spans="1:25" s="126" customFormat="1" ht="20.25" customHeight="1" x14ac:dyDescent="0.45">
      <c r="A125" s="509"/>
      <c r="B125" s="514"/>
      <c r="C125" s="515"/>
      <c r="D125" s="516"/>
      <c r="E125" s="505" t="s">
        <v>133</v>
      </c>
      <c r="F125" s="505"/>
      <c r="G125" s="129"/>
      <c r="H125" s="130"/>
      <c r="I125" s="131">
        <f t="shared" ref="I125:X125" si="46">SUM(I123:I124)</f>
        <v>0</v>
      </c>
      <c r="J125" s="131">
        <f t="shared" si="46"/>
        <v>0</v>
      </c>
      <c r="K125" s="131" t="e">
        <f t="shared" si="46"/>
        <v>#REF!</v>
      </c>
      <c r="L125" s="131" t="e">
        <f t="shared" si="46"/>
        <v>#REF!</v>
      </c>
      <c r="M125" s="131">
        <f t="shared" si="46"/>
        <v>0</v>
      </c>
      <c r="N125" s="131" t="e">
        <f t="shared" si="46"/>
        <v>#REF!</v>
      </c>
      <c r="O125" s="131">
        <f t="shared" si="46"/>
        <v>0</v>
      </c>
      <c r="P125" s="131" t="e">
        <f t="shared" si="46"/>
        <v>#REF!</v>
      </c>
      <c r="Q125" s="131" t="e">
        <f t="shared" si="46"/>
        <v>#REF!</v>
      </c>
      <c r="R125" s="131" t="e">
        <f t="shared" si="46"/>
        <v>#REF!</v>
      </c>
      <c r="S125" s="131">
        <f t="shared" si="46"/>
        <v>0</v>
      </c>
      <c r="T125" s="131">
        <f t="shared" si="46"/>
        <v>0</v>
      </c>
      <c r="U125" s="131">
        <f t="shared" si="46"/>
        <v>0</v>
      </c>
      <c r="V125" s="131">
        <f t="shared" si="46"/>
        <v>0</v>
      </c>
      <c r="W125" s="131">
        <f t="shared" si="46"/>
        <v>0</v>
      </c>
      <c r="X125" s="131">
        <f t="shared" si="46"/>
        <v>0</v>
      </c>
      <c r="Y125" s="125" t="e">
        <f t="shared" si="45"/>
        <v>#REF!</v>
      </c>
    </row>
    <row r="126" spans="1:25" s="126" customFormat="1" ht="20.25" customHeight="1" x14ac:dyDescent="0.45">
      <c r="A126" s="509"/>
      <c r="B126" s="514"/>
      <c r="C126" s="515"/>
      <c r="D126" s="516"/>
      <c r="E126" s="119" t="s">
        <v>134</v>
      </c>
      <c r="F126" s="120" t="s">
        <v>127</v>
      </c>
      <c r="G126" s="121"/>
      <c r="H126" s="122"/>
      <c r="I126" s="123"/>
      <c r="J126" s="123"/>
      <c r="K126" s="123" t="e">
        <f>SUM(#REF!)</f>
        <v>#REF!</v>
      </c>
      <c r="L126" s="123" t="e">
        <f>SUM(#REF!)</f>
        <v>#REF!</v>
      </c>
      <c r="M126" s="123"/>
      <c r="N126" s="123" t="e">
        <f>SUM(#REF!)</f>
        <v>#REF!</v>
      </c>
      <c r="O126" s="124"/>
      <c r="P126" s="124"/>
      <c r="Q126" s="124"/>
      <c r="R126" s="124" t="e">
        <f>SUM(#REF!)</f>
        <v>#REF!</v>
      </c>
      <c r="S126" s="124"/>
      <c r="T126" s="124"/>
      <c r="U126" s="124"/>
      <c r="V126" s="124"/>
      <c r="W126" s="124"/>
      <c r="X126" s="124"/>
      <c r="Y126" s="125" t="e">
        <f t="shared" si="45"/>
        <v>#REF!</v>
      </c>
    </row>
    <row r="127" spans="1:25" s="126" customFormat="1" ht="20.25" customHeight="1" x14ac:dyDescent="0.45">
      <c r="A127" s="509"/>
      <c r="B127" s="514"/>
      <c r="C127" s="515"/>
      <c r="D127" s="516"/>
      <c r="E127" s="127"/>
      <c r="F127" s="128" t="s">
        <v>122</v>
      </c>
      <c r="G127" s="121"/>
      <c r="H127" s="122"/>
      <c r="I127" s="123"/>
      <c r="J127" s="123"/>
      <c r="K127" s="123" t="e">
        <f>SUM(#REF!)</f>
        <v>#REF!</v>
      </c>
      <c r="L127" s="123" t="e">
        <f>SUM(#REF!)</f>
        <v>#REF!</v>
      </c>
      <c r="M127" s="123"/>
      <c r="N127" s="123" t="e">
        <f>SUM(#REF!)</f>
        <v>#REF!</v>
      </c>
      <c r="O127" s="124"/>
      <c r="P127" s="124"/>
      <c r="Q127" s="124" t="e">
        <f>SUM(#REF!)</f>
        <v>#REF!</v>
      </c>
      <c r="R127" s="124"/>
      <c r="S127" s="124"/>
      <c r="T127" s="124"/>
      <c r="U127" s="124"/>
      <c r="V127" s="124"/>
      <c r="W127" s="124"/>
      <c r="X127" s="124"/>
      <c r="Y127" s="125" t="e">
        <f t="shared" si="45"/>
        <v>#REF!</v>
      </c>
    </row>
    <row r="128" spans="1:25" s="126" customFormat="1" ht="20.25" customHeight="1" x14ac:dyDescent="0.45">
      <c r="A128" s="509"/>
      <c r="B128" s="514"/>
      <c r="C128" s="515"/>
      <c r="D128" s="516"/>
      <c r="E128" s="505" t="s">
        <v>135</v>
      </c>
      <c r="F128" s="505"/>
      <c r="G128" s="129"/>
      <c r="H128" s="130"/>
      <c r="I128" s="131">
        <f t="shared" ref="I128:X128" si="47">SUM(I126:I127)</f>
        <v>0</v>
      </c>
      <c r="J128" s="131">
        <f t="shared" si="47"/>
        <v>0</v>
      </c>
      <c r="K128" s="131" t="e">
        <f t="shared" si="47"/>
        <v>#REF!</v>
      </c>
      <c r="L128" s="131" t="e">
        <f t="shared" si="47"/>
        <v>#REF!</v>
      </c>
      <c r="M128" s="131">
        <f t="shared" si="47"/>
        <v>0</v>
      </c>
      <c r="N128" s="131" t="e">
        <f t="shared" si="47"/>
        <v>#REF!</v>
      </c>
      <c r="O128" s="131">
        <f t="shared" si="47"/>
        <v>0</v>
      </c>
      <c r="P128" s="131">
        <f t="shared" si="47"/>
        <v>0</v>
      </c>
      <c r="Q128" s="131" t="e">
        <f t="shared" si="47"/>
        <v>#REF!</v>
      </c>
      <c r="R128" s="131" t="e">
        <f t="shared" si="47"/>
        <v>#REF!</v>
      </c>
      <c r="S128" s="131">
        <f t="shared" si="47"/>
        <v>0</v>
      </c>
      <c r="T128" s="131">
        <f t="shared" si="47"/>
        <v>0</v>
      </c>
      <c r="U128" s="131">
        <f t="shared" si="47"/>
        <v>0</v>
      </c>
      <c r="V128" s="131">
        <f t="shared" si="47"/>
        <v>0</v>
      </c>
      <c r="W128" s="131">
        <f t="shared" si="47"/>
        <v>0</v>
      </c>
      <c r="X128" s="131">
        <f t="shared" si="47"/>
        <v>0</v>
      </c>
      <c r="Y128" s="125" t="e">
        <f t="shared" si="45"/>
        <v>#REF!</v>
      </c>
    </row>
    <row r="129" spans="1:25" s="126" customFormat="1" ht="20.25" customHeight="1" thickBot="1" x14ac:dyDescent="0.45">
      <c r="A129" s="510"/>
      <c r="B129" s="517"/>
      <c r="C129" s="518"/>
      <c r="D129" s="519"/>
      <c r="E129" s="506" t="s">
        <v>136</v>
      </c>
      <c r="F129" s="507"/>
      <c r="G129" s="132"/>
      <c r="H129" s="132"/>
      <c r="I129" s="133">
        <f t="shared" ref="I129:X129" si="48">SUM(I125,I128)</f>
        <v>0</v>
      </c>
      <c r="J129" s="133">
        <f t="shared" si="48"/>
        <v>0</v>
      </c>
      <c r="K129" s="133" t="e">
        <f t="shared" si="48"/>
        <v>#REF!</v>
      </c>
      <c r="L129" s="133" t="e">
        <f t="shared" si="48"/>
        <v>#REF!</v>
      </c>
      <c r="M129" s="133">
        <f t="shared" si="48"/>
        <v>0</v>
      </c>
      <c r="N129" s="133" t="e">
        <f t="shared" si="48"/>
        <v>#REF!</v>
      </c>
      <c r="O129" s="133">
        <f t="shared" si="48"/>
        <v>0</v>
      </c>
      <c r="P129" s="133" t="e">
        <f t="shared" si="48"/>
        <v>#REF!</v>
      </c>
      <c r="Q129" s="133" t="e">
        <f t="shared" si="48"/>
        <v>#REF!</v>
      </c>
      <c r="R129" s="133" t="e">
        <f t="shared" si="48"/>
        <v>#REF!</v>
      </c>
      <c r="S129" s="133">
        <f t="shared" si="48"/>
        <v>0</v>
      </c>
      <c r="T129" s="133">
        <f t="shared" si="48"/>
        <v>0</v>
      </c>
      <c r="U129" s="133">
        <f t="shared" si="48"/>
        <v>0</v>
      </c>
      <c r="V129" s="133">
        <f t="shared" si="48"/>
        <v>0</v>
      </c>
      <c r="W129" s="133">
        <f t="shared" si="48"/>
        <v>0</v>
      </c>
      <c r="X129" s="133">
        <f t="shared" si="48"/>
        <v>0</v>
      </c>
      <c r="Y129" s="125" t="e">
        <f t="shared" si="45"/>
        <v>#REF!</v>
      </c>
    </row>
    <row r="130" spans="1:25" s="126" customFormat="1" ht="20.25" customHeight="1" x14ac:dyDescent="0.45">
      <c r="A130" s="139"/>
      <c r="B130" s="139"/>
      <c r="C130" s="139"/>
      <c r="D130" s="140"/>
      <c r="E130" s="141" t="s">
        <v>51</v>
      </c>
      <c r="F130" s="141"/>
      <c r="G130" s="141"/>
      <c r="H130" s="141"/>
      <c r="I130" s="142">
        <f>SUM(I97,I104,I111,I118)</f>
        <v>0</v>
      </c>
      <c r="J130" s="142">
        <f t="shared" ref="J130:X130" si="49">SUM(J97,J104,J111,J118)</f>
        <v>0</v>
      </c>
      <c r="K130" s="142" t="e">
        <f>SUM(K97,K104,K111,K118,K125)</f>
        <v>#REF!</v>
      </c>
      <c r="L130" s="142" t="e">
        <f>SUM(L97,L104,L111,L118,L125)</f>
        <v>#REF!</v>
      </c>
      <c r="M130" s="142">
        <f t="shared" si="49"/>
        <v>492</v>
      </c>
      <c r="N130" s="142" t="e">
        <f>SUM(N97,N104,N111,N118,N125)</f>
        <v>#REF!</v>
      </c>
      <c r="O130" s="142">
        <f t="shared" si="49"/>
        <v>0</v>
      </c>
      <c r="P130" s="142" t="e">
        <f>SUM(P97,P100,P104,P111,P118,P125)</f>
        <v>#REF!</v>
      </c>
      <c r="Q130" s="142" t="e">
        <f>SUM(Q97,Q104,Q111,Q118,Q125)</f>
        <v>#REF!</v>
      </c>
      <c r="R130" s="142" t="e">
        <f>SUM(R97,R104,R111,R118,R125)</f>
        <v>#REF!</v>
      </c>
      <c r="S130" s="142">
        <f t="shared" si="49"/>
        <v>0</v>
      </c>
      <c r="T130" s="142">
        <f t="shared" si="49"/>
        <v>9</v>
      </c>
      <c r="U130" s="142">
        <f t="shared" si="49"/>
        <v>0</v>
      </c>
      <c r="V130" s="142">
        <f t="shared" si="49"/>
        <v>15</v>
      </c>
      <c r="W130" s="142">
        <f t="shared" si="49"/>
        <v>0</v>
      </c>
      <c r="X130" s="142">
        <f t="shared" si="49"/>
        <v>76</v>
      </c>
      <c r="Y130" s="125" t="e">
        <f t="shared" si="32"/>
        <v>#REF!</v>
      </c>
    </row>
    <row r="131" spans="1:25" s="126" customFormat="1" ht="20.25" customHeight="1" x14ac:dyDescent="0.45">
      <c r="A131" s="139"/>
      <c r="B131" s="139"/>
      <c r="C131" s="139"/>
      <c r="D131" s="140"/>
      <c r="E131" s="141" t="s">
        <v>52</v>
      </c>
      <c r="F131" s="141"/>
      <c r="G131" s="141"/>
      <c r="H131" s="141"/>
      <c r="I131" s="142">
        <f>SUM(I100,I107,I114,I121)</f>
        <v>0</v>
      </c>
      <c r="J131" s="142">
        <f t="shared" ref="J131:X131" si="50">SUM(J100,J107,J114,J121)</f>
        <v>0</v>
      </c>
      <c r="K131" s="142" t="e">
        <f>SUM(K100,K107,K114,K121,K128)</f>
        <v>#REF!</v>
      </c>
      <c r="L131" s="142" t="e">
        <f>SUM(L100,L107,L114,L121,L128)</f>
        <v>#REF!</v>
      </c>
      <c r="M131" s="142">
        <f t="shared" si="50"/>
        <v>596</v>
      </c>
      <c r="N131" s="142" t="e">
        <f>SUM(N100,N107,N114,N121,N128)</f>
        <v>#REF!</v>
      </c>
      <c r="O131" s="142">
        <f t="shared" si="50"/>
        <v>0</v>
      </c>
      <c r="P131" s="142">
        <f t="shared" ref="P131:R132" si="51">SUM(P100,P107,P114,P121,P128)</f>
        <v>0</v>
      </c>
      <c r="Q131" s="142" t="e">
        <f t="shared" si="51"/>
        <v>#REF!</v>
      </c>
      <c r="R131" s="142" t="e">
        <f t="shared" si="51"/>
        <v>#REF!</v>
      </c>
      <c r="S131" s="142">
        <f t="shared" si="50"/>
        <v>0</v>
      </c>
      <c r="T131" s="142">
        <f t="shared" si="50"/>
        <v>0</v>
      </c>
      <c r="U131" s="142">
        <f t="shared" si="50"/>
        <v>0</v>
      </c>
      <c r="V131" s="142">
        <f t="shared" si="50"/>
        <v>76</v>
      </c>
      <c r="W131" s="142">
        <f t="shared" si="50"/>
        <v>106</v>
      </c>
      <c r="X131" s="142">
        <f t="shared" si="50"/>
        <v>0</v>
      </c>
      <c r="Y131" s="125" t="e">
        <f t="shared" si="32"/>
        <v>#REF!</v>
      </c>
    </row>
    <row r="132" spans="1:25" s="126" customFormat="1" ht="20.25" customHeight="1" x14ac:dyDescent="0.4">
      <c r="A132" s="143"/>
      <c r="B132" s="143"/>
      <c r="C132" s="143"/>
      <c r="D132" s="144"/>
      <c r="E132" s="145" t="s">
        <v>53</v>
      </c>
      <c r="F132" s="145"/>
      <c r="G132" s="145"/>
      <c r="H132" s="145"/>
      <c r="I132" s="146">
        <f t="shared" ref="I132:X132" si="52">SUM(I130:I131)</f>
        <v>0</v>
      </c>
      <c r="J132" s="146">
        <f t="shared" si="52"/>
        <v>0</v>
      </c>
      <c r="K132" s="146" t="e">
        <f>SUM(K101,K108,K115,K122,K129)</f>
        <v>#REF!</v>
      </c>
      <c r="L132" s="146" t="e">
        <f>SUM(L101,L108,L115,L122,L129)</f>
        <v>#REF!</v>
      </c>
      <c r="M132" s="146">
        <f t="shared" si="52"/>
        <v>1088</v>
      </c>
      <c r="N132" s="146" t="e">
        <f>SUM(N101,N108,N115,N122,N129)</f>
        <v>#REF!</v>
      </c>
      <c r="O132" s="146">
        <f t="shared" si="52"/>
        <v>0</v>
      </c>
      <c r="P132" s="146" t="e">
        <f t="shared" si="51"/>
        <v>#REF!</v>
      </c>
      <c r="Q132" s="146" t="e">
        <f t="shared" si="51"/>
        <v>#REF!</v>
      </c>
      <c r="R132" s="146" t="e">
        <f t="shared" si="51"/>
        <v>#REF!</v>
      </c>
      <c r="S132" s="146">
        <f t="shared" si="52"/>
        <v>0</v>
      </c>
      <c r="T132" s="146">
        <f t="shared" si="52"/>
        <v>9</v>
      </c>
      <c r="U132" s="146">
        <f t="shared" si="52"/>
        <v>0</v>
      </c>
      <c r="V132" s="146">
        <f t="shared" si="52"/>
        <v>91</v>
      </c>
      <c r="W132" s="146">
        <f t="shared" si="52"/>
        <v>106</v>
      </c>
      <c r="X132" s="146">
        <f t="shared" si="52"/>
        <v>76</v>
      </c>
      <c r="Y132" s="125" t="e">
        <f t="shared" si="32"/>
        <v>#REF!</v>
      </c>
    </row>
    <row r="134" spans="1:25" ht="22.25" customHeight="1" x14ac:dyDescent="0.55000000000000004">
      <c r="A134"/>
      <c r="B134"/>
      <c r="C134"/>
      <c r="D134" s="41" t="s">
        <v>15</v>
      </c>
      <c r="I134" s="307" t="s">
        <v>10</v>
      </c>
      <c r="J134" s="307"/>
      <c r="K134" s="307"/>
      <c r="L134" s="307"/>
    </row>
    <row r="135" spans="1:25" x14ac:dyDescent="0.55000000000000004">
      <c r="A135" s="460" t="s">
        <v>169</v>
      </c>
      <c r="B135" s="460"/>
      <c r="C135" s="460"/>
      <c r="D135" s="460"/>
      <c r="E135" s="460"/>
      <c r="F135" s="460"/>
      <c r="G135" s="460"/>
      <c r="H135" s="460"/>
      <c r="I135" s="460"/>
      <c r="J135" s="460"/>
      <c r="K135" s="460"/>
      <c r="L135" s="460"/>
      <c r="M135" s="460"/>
      <c r="N135" s="460"/>
      <c r="O135" s="460"/>
      <c r="P135" s="460"/>
      <c r="Q135" s="460"/>
      <c r="R135" s="76"/>
      <c r="S135" s="76"/>
      <c r="T135" s="76"/>
      <c r="U135" s="76"/>
      <c r="V135" s="76"/>
      <c r="W135" s="76"/>
      <c r="X135" s="76"/>
      <c r="Y135" s="77"/>
    </row>
    <row r="136" spans="1:25" x14ac:dyDescent="0.55000000000000004">
      <c r="A136" s="72"/>
      <c r="B136" s="72"/>
      <c r="C136" s="72"/>
      <c r="D136" s="77"/>
      <c r="E136" s="77"/>
      <c r="F136" s="76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 t="s">
        <v>128</v>
      </c>
      <c r="U136" s="77"/>
      <c r="V136" s="77"/>
      <c r="W136" s="77"/>
      <c r="X136" s="77"/>
      <c r="Y136" s="77"/>
    </row>
    <row r="137" spans="1:25" x14ac:dyDescent="0.55000000000000004">
      <c r="A137" s="461" t="s">
        <v>166</v>
      </c>
      <c r="B137" s="461"/>
      <c r="C137" s="461"/>
      <c r="D137" s="461"/>
      <c r="E137" s="461"/>
      <c r="F137" s="461"/>
      <c r="G137" s="461"/>
      <c r="H137" s="461"/>
      <c r="I137" s="461"/>
      <c r="J137" s="461"/>
      <c r="K137" s="461"/>
      <c r="L137" s="461"/>
      <c r="M137" s="461"/>
      <c r="N137" s="461"/>
      <c r="O137" s="461"/>
      <c r="P137" s="461"/>
      <c r="Q137" s="461"/>
      <c r="R137" s="77"/>
      <c r="S137" s="77" t="s">
        <v>8</v>
      </c>
      <c r="T137" s="77"/>
      <c r="U137" s="77"/>
      <c r="V137" s="77"/>
      <c r="W137" s="77"/>
      <c r="X137" s="77"/>
      <c r="Y137" s="77"/>
    </row>
    <row r="138" spans="1:25" x14ac:dyDescent="0.55000000000000004">
      <c r="B138" s="73" t="s">
        <v>7</v>
      </c>
      <c r="C138" s="73"/>
      <c r="D138" s="78"/>
      <c r="E138" s="78"/>
      <c r="F138" s="78"/>
      <c r="G138" s="78"/>
      <c r="H138" s="78"/>
      <c r="I138" s="78"/>
      <c r="J138" s="78"/>
      <c r="K138" s="78"/>
      <c r="L138" s="78"/>
      <c r="M138" s="71"/>
      <c r="N138" s="71"/>
      <c r="O138" s="71"/>
      <c r="P138" s="71"/>
      <c r="Q138" s="71"/>
      <c r="R138" s="71"/>
      <c r="S138" s="41" t="s">
        <v>9</v>
      </c>
      <c r="V138" s="71"/>
      <c r="W138" s="71"/>
      <c r="X138" s="71"/>
    </row>
    <row r="139" spans="1:25" x14ac:dyDescent="0.55000000000000004">
      <c r="A139" s="72"/>
      <c r="B139" s="72"/>
      <c r="C139" s="72"/>
      <c r="D139" s="77"/>
      <c r="E139" s="77"/>
      <c r="F139" s="76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</row>
    <row r="140" spans="1:25" x14ac:dyDescent="0.55000000000000004">
      <c r="A140" s="461" t="s">
        <v>123</v>
      </c>
      <c r="B140" s="461"/>
      <c r="C140" s="461"/>
      <c r="D140" s="461"/>
      <c r="E140" s="461"/>
      <c r="F140" s="461"/>
      <c r="G140" s="461"/>
      <c r="H140" s="461"/>
      <c r="I140" s="461"/>
      <c r="J140" s="461"/>
      <c r="K140" s="461"/>
      <c r="L140" s="461"/>
      <c r="M140" s="461"/>
      <c r="N140" s="461"/>
      <c r="O140" s="461"/>
      <c r="P140" s="461"/>
      <c r="Q140" s="461"/>
      <c r="R140" s="77"/>
      <c r="S140" s="77"/>
      <c r="T140" s="77"/>
      <c r="U140" s="77"/>
      <c r="V140" s="77"/>
      <c r="W140" s="77"/>
      <c r="X140" s="77"/>
      <c r="Y140" s="77"/>
    </row>
    <row r="141" spans="1:25" x14ac:dyDescent="0.55000000000000004">
      <c r="A141" s="72"/>
      <c r="B141" s="72"/>
      <c r="C141" s="72"/>
      <c r="D141" s="77"/>
      <c r="E141" s="77"/>
      <c r="F141" s="76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</row>
    <row r="142" spans="1:25" x14ac:dyDescent="0.55000000000000004">
      <c r="A142" s="72"/>
      <c r="B142" s="72"/>
      <c r="C142" s="72"/>
      <c r="D142" s="77"/>
      <c r="E142" s="77"/>
      <c r="F142" s="76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</row>
    <row r="143" spans="1:25" ht="183" customHeight="1" x14ac:dyDescent="0.25">
      <c r="A143" s="485" t="s">
        <v>125</v>
      </c>
      <c r="B143" s="488" t="s">
        <v>130</v>
      </c>
      <c r="C143" s="489"/>
      <c r="D143" s="490"/>
      <c r="E143" s="469" t="s">
        <v>131</v>
      </c>
      <c r="F143" s="469" t="s">
        <v>126</v>
      </c>
      <c r="G143" s="469" t="s">
        <v>117</v>
      </c>
      <c r="H143" s="469" t="s">
        <v>118</v>
      </c>
      <c r="I143" s="469" t="s">
        <v>119</v>
      </c>
      <c r="J143" s="469" t="s">
        <v>77</v>
      </c>
      <c r="K143" s="469" t="s">
        <v>120</v>
      </c>
      <c r="L143" s="469" t="s">
        <v>78</v>
      </c>
      <c r="M143" s="469" t="s">
        <v>121</v>
      </c>
      <c r="N143" s="469" t="s">
        <v>79</v>
      </c>
      <c r="O143" s="501" t="s">
        <v>45</v>
      </c>
      <c r="P143" s="502"/>
      <c r="Q143" s="494" t="s">
        <v>46</v>
      </c>
      <c r="R143" s="499" t="s">
        <v>68</v>
      </c>
      <c r="S143" s="499" t="s">
        <v>168</v>
      </c>
      <c r="T143" s="494" t="s">
        <v>11</v>
      </c>
      <c r="U143" s="494" t="s">
        <v>47</v>
      </c>
      <c r="V143" s="494" t="s">
        <v>48</v>
      </c>
      <c r="W143" s="494" t="s">
        <v>12</v>
      </c>
      <c r="X143" s="494" t="s">
        <v>13</v>
      </c>
      <c r="Y143" s="486" t="s">
        <v>116</v>
      </c>
    </row>
    <row r="144" spans="1:25" ht="162" customHeight="1" x14ac:dyDescent="0.25">
      <c r="A144" s="485"/>
      <c r="B144" s="491"/>
      <c r="C144" s="492"/>
      <c r="D144" s="493"/>
      <c r="E144" s="469"/>
      <c r="F144" s="469"/>
      <c r="G144" s="469"/>
      <c r="H144" s="469"/>
      <c r="I144" s="469"/>
      <c r="J144" s="469"/>
      <c r="K144" s="469"/>
      <c r="L144" s="469"/>
      <c r="M144" s="469"/>
      <c r="N144" s="469"/>
      <c r="O144" s="79" t="s">
        <v>49</v>
      </c>
      <c r="P144" s="79" t="s">
        <v>50</v>
      </c>
      <c r="Q144" s="495"/>
      <c r="R144" s="500"/>
      <c r="S144" s="500"/>
      <c r="T144" s="495"/>
      <c r="U144" s="495"/>
      <c r="V144" s="495"/>
      <c r="W144" s="495"/>
      <c r="X144" s="495"/>
      <c r="Y144" s="487"/>
    </row>
    <row r="145" spans="1:25" x14ac:dyDescent="0.55000000000000004">
      <c r="A145" s="74"/>
      <c r="B145" s="496"/>
      <c r="C145" s="497"/>
      <c r="D145" s="498"/>
      <c r="E145" s="80"/>
      <c r="F145" s="81"/>
      <c r="G145" s="81"/>
      <c r="H145" s="81"/>
      <c r="I145" s="81">
        <v>1</v>
      </c>
      <c r="J145" s="81">
        <v>2</v>
      </c>
      <c r="K145" s="81">
        <v>3</v>
      </c>
      <c r="L145" s="81">
        <v>4</v>
      </c>
      <c r="M145" s="81">
        <v>5</v>
      </c>
      <c r="N145" s="81">
        <v>6</v>
      </c>
      <c r="O145" s="503">
        <v>7</v>
      </c>
      <c r="P145" s="504"/>
      <c r="Q145" s="82">
        <v>8</v>
      </c>
      <c r="R145" s="82">
        <v>9</v>
      </c>
      <c r="S145" s="82">
        <v>10</v>
      </c>
      <c r="T145" s="82">
        <v>11</v>
      </c>
      <c r="U145" s="82">
        <v>12</v>
      </c>
      <c r="V145" s="82">
        <v>13</v>
      </c>
      <c r="W145" s="82">
        <v>14</v>
      </c>
      <c r="X145" s="82">
        <v>15</v>
      </c>
      <c r="Y145" s="83">
        <v>0</v>
      </c>
    </row>
    <row r="146" spans="1:25" x14ac:dyDescent="0.55000000000000004">
      <c r="A146" s="470">
        <v>13</v>
      </c>
      <c r="B146" s="482" t="s">
        <v>16</v>
      </c>
      <c r="C146" s="483"/>
      <c r="D146" s="484"/>
      <c r="E146" s="84" t="s">
        <v>132</v>
      </c>
      <c r="F146" s="81" t="s">
        <v>127</v>
      </c>
      <c r="G146" s="85"/>
      <c r="H146" s="86"/>
      <c r="I146" s="87"/>
      <c r="J146" s="87"/>
      <c r="K146" s="87">
        <v>460</v>
      </c>
      <c r="L146" s="87">
        <v>696</v>
      </c>
      <c r="M146" s="87">
        <v>118</v>
      </c>
      <c r="N146" s="87">
        <v>28</v>
      </c>
      <c r="O146" s="82"/>
      <c r="P146" s="82">
        <v>50</v>
      </c>
      <c r="Q146" s="82">
        <v>42</v>
      </c>
      <c r="R146" s="82">
        <v>26</v>
      </c>
      <c r="S146" s="82"/>
      <c r="T146" s="82">
        <v>9</v>
      </c>
      <c r="U146" s="82">
        <v>0</v>
      </c>
      <c r="V146" s="82">
        <v>0</v>
      </c>
      <c r="W146" s="82"/>
      <c r="X146" s="82"/>
      <c r="Y146" s="88">
        <f t="shared" ref="Y146:Y176" si="53">SUM(I146:X146)</f>
        <v>1429</v>
      </c>
    </row>
    <row r="147" spans="1:25" x14ac:dyDescent="0.55000000000000004">
      <c r="A147" s="471"/>
      <c r="B147" s="476"/>
      <c r="C147" s="477"/>
      <c r="D147" s="478"/>
      <c r="E147" s="89"/>
      <c r="F147" s="90" t="s">
        <v>122</v>
      </c>
      <c r="G147" s="85"/>
      <c r="H147" s="86"/>
      <c r="I147" s="87"/>
      <c r="J147" s="87"/>
      <c r="K147" s="87">
        <v>82</v>
      </c>
      <c r="L147" s="87">
        <v>128</v>
      </c>
      <c r="M147" s="87">
        <v>12</v>
      </c>
      <c r="N147" s="87">
        <v>4</v>
      </c>
      <c r="O147" s="82"/>
      <c r="P147" s="82">
        <v>19</v>
      </c>
      <c r="Q147" s="82">
        <v>30</v>
      </c>
      <c r="R147" s="82">
        <v>26</v>
      </c>
      <c r="S147" s="82"/>
      <c r="T147" s="82">
        <v>0</v>
      </c>
      <c r="U147" s="82">
        <v>0</v>
      </c>
      <c r="V147" s="82">
        <v>0</v>
      </c>
      <c r="W147" s="82"/>
      <c r="X147" s="82"/>
      <c r="Y147" s="88">
        <f t="shared" si="53"/>
        <v>301</v>
      </c>
    </row>
    <row r="148" spans="1:25" x14ac:dyDescent="0.55000000000000004">
      <c r="A148" s="471"/>
      <c r="B148" s="476"/>
      <c r="C148" s="477"/>
      <c r="D148" s="478"/>
      <c r="E148" s="464" t="s">
        <v>133</v>
      </c>
      <c r="F148" s="464"/>
      <c r="G148" s="91"/>
      <c r="H148" s="92"/>
      <c r="I148" s="93">
        <f t="shared" ref="I148:X148" si="54">SUM(I146:I147)</f>
        <v>0</v>
      </c>
      <c r="J148" s="93">
        <f t="shared" si="54"/>
        <v>0</v>
      </c>
      <c r="K148" s="93">
        <f t="shared" si="54"/>
        <v>542</v>
      </c>
      <c r="L148" s="93">
        <f t="shared" si="54"/>
        <v>824</v>
      </c>
      <c r="M148" s="93">
        <f t="shared" si="54"/>
        <v>130</v>
      </c>
      <c r="N148" s="93">
        <f t="shared" si="54"/>
        <v>32</v>
      </c>
      <c r="O148" s="93">
        <f t="shared" si="54"/>
        <v>0</v>
      </c>
      <c r="P148" s="93">
        <f t="shared" si="54"/>
        <v>69</v>
      </c>
      <c r="Q148" s="93">
        <f t="shared" si="54"/>
        <v>72</v>
      </c>
      <c r="R148" s="93">
        <f t="shared" si="54"/>
        <v>52</v>
      </c>
      <c r="S148" s="93">
        <f t="shared" si="54"/>
        <v>0</v>
      </c>
      <c r="T148" s="93">
        <f t="shared" si="54"/>
        <v>9</v>
      </c>
      <c r="U148" s="93">
        <f t="shared" si="54"/>
        <v>0</v>
      </c>
      <c r="V148" s="93">
        <f t="shared" si="54"/>
        <v>0</v>
      </c>
      <c r="W148" s="93">
        <f t="shared" si="54"/>
        <v>0</v>
      </c>
      <c r="X148" s="93">
        <f t="shared" si="54"/>
        <v>0</v>
      </c>
      <c r="Y148" s="88">
        <f t="shared" si="53"/>
        <v>1730</v>
      </c>
    </row>
    <row r="149" spans="1:25" x14ac:dyDescent="0.55000000000000004">
      <c r="A149" s="471"/>
      <c r="B149" s="476"/>
      <c r="C149" s="477"/>
      <c r="D149" s="478"/>
      <c r="E149" s="84" t="s">
        <v>134</v>
      </c>
      <c r="F149" s="81" t="s">
        <v>127</v>
      </c>
      <c r="G149" s="85"/>
      <c r="H149" s="86"/>
      <c r="I149" s="87"/>
      <c r="J149" s="87"/>
      <c r="K149" s="87">
        <v>292</v>
      </c>
      <c r="L149" s="87">
        <v>566</v>
      </c>
      <c r="M149" s="87">
        <v>88</v>
      </c>
      <c r="N149" s="87">
        <v>16</v>
      </c>
      <c r="O149" s="82"/>
      <c r="P149" s="82"/>
      <c r="Q149" s="82">
        <v>14</v>
      </c>
      <c r="R149" s="82">
        <v>18</v>
      </c>
      <c r="S149" s="82"/>
      <c r="T149" s="82">
        <v>17</v>
      </c>
      <c r="U149" s="82">
        <v>360</v>
      </c>
      <c r="V149" s="82">
        <v>30</v>
      </c>
      <c r="W149" s="82"/>
      <c r="X149" s="82"/>
      <c r="Y149" s="88">
        <f t="shared" si="53"/>
        <v>1401</v>
      </c>
    </row>
    <row r="150" spans="1:25" x14ac:dyDescent="0.55000000000000004">
      <c r="A150" s="471"/>
      <c r="B150" s="476"/>
      <c r="C150" s="477"/>
      <c r="D150" s="478"/>
      <c r="E150" s="89"/>
      <c r="F150" s="90" t="s">
        <v>122</v>
      </c>
      <c r="G150" s="85"/>
      <c r="H150" s="86"/>
      <c r="I150" s="87"/>
      <c r="J150" s="87"/>
      <c r="K150" s="87">
        <v>78</v>
      </c>
      <c r="L150" s="87">
        <v>104</v>
      </c>
      <c r="M150" s="87">
        <v>32</v>
      </c>
      <c r="N150" s="87">
        <v>20</v>
      </c>
      <c r="O150" s="82"/>
      <c r="P150" s="82">
        <v>11</v>
      </c>
      <c r="Q150" s="82">
        <v>28</v>
      </c>
      <c r="R150" s="82">
        <v>30</v>
      </c>
      <c r="S150" s="82"/>
      <c r="T150" s="82">
        <v>0</v>
      </c>
      <c r="U150" s="82">
        <v>30</v>
      </c>
      <c r="V150" s="82">
        <v>4</v>
      </c>
      <c r="W150" s="82"/>
      <c r="X150" s="82"/>
      <c r="Y150" s="88">
        <f t="shared" si="53"/>
        <v>337</v>
      </c>
    </row>
    <row r="151" spans="1:25" x14ac:dyDescent="0.55000000000000004">
      <c r="A151" s="471"/>
      <c r="B151" s="476"/>
      <c r="C151" s="477"/>
      <c r="D151" s="478"/>
      <c r="E151" s="464" t="s">
        <v>135</v>
      </c>
      <c r="F151" s="464"/>
      <c r="G151" s="91"/>
      <c r="H151" s="92"/>
      <c r="I151" s="93">
        <f t="shared" ref="I151:X151" si="55">SUM(I149:I150)</f>
        <v>0</v>
      </c>
      <c r="J151" s="93">
        <f t="shared" si="55"/>
        <v>0</v>
      </c>
      <c r="K151" s="93">
        <f t="shared" si="55"/>
        <v>370</v>
      </c>
      <c r="L151" s="93">
        <f t="shared" si="55"/>
        <v>670</v>
      </c>
      <c r="M151" s="93">
        <f t="shared" si="55"/>
        <v>120</v>
      </c>
      <c r="N151" s="93">
        <f t="shared" si="55"/>
        <v>36</v>
      </c>
      <c r="O151" s="93">
        <f t="shared" si="55"/>
        <v>0</v>
      </c>
      <c r="P151" s="93">
        <f t="shared" si="55"/>
        <v>11</v>
      </c>
      <c r="Q151" s="93">
        <f t="shared" si="55"/>
        <v>42</v>
      </c>
      <c r="R151" s="93">
        <f t="shared" si="55"/>
        <v>48</v>
      </c>
      <c r="S151" s="93">
        <f t="shared" si="55"/>
        <v>0</v>
      </c>
      <c r="T151" s="93">
        <f t="shared" si="55"/>
        <v>17</v>
      </c>
      <c r="U151" s="93">
        <f t="shared" si="55"/>
        <v>390</v>
      </c>
      <c r="V151" s="93">
        <f t="shared" si="55"/>
        <v>34</v>
      </c>
      <c r="W151" s="93">
        <f t="shared" si="55"/>
        <v>0</v>
      </c>
      <c r="X151" s="93">
        <f t="shared" si="55"/>
        <v>0</v>
      </c>
      <c r="Y151" s="88">
        <f t="shared" si="53"/>
        <v>1738</v>
      </c>
    </row>
    <row r="152" spans="1:25" ht="26" thickBot="1" x14ac:dyDescent="0.55000000000000004">
      <c r="A152" s="472"/>
      <c r="B152" s="479"/>
      <c r="C152" s="480"/>
      <c r="D152" s="481"/>
      <c r="E152" s="467" t="s">
        <v>136</v>
      </c>
      <c r="F152" s="468"/>
      <c r="G152" s="94"/>
      <c r="H152" s="94"/>
      <c r="I152" s="95">
        <f t="shared" ref="I152:X152" si="56">SUM(I148,I151)</f>
        <v>0</v>
      </c>
      <c r="J152" s="95">
        <f t="shared" si="56"/>
        <v>0</v>
      </c>
      <c r="K152" s="95">
        <f t="shared" si="56"/>
        <v>912</v>
      </c>
      <c r="L152" s="95">
        <f t="shared" si="56"/>
        <v>1494</v>
      </c>
      <c r="M152" s="95">
        <f t="shared" si="56"/>
        <v>250</v>
      </c>
      <c r="N152" s="95">
        <f t="shared" si="56"/>
        <v>68</v>
      </c>
      <c r="O152" s="95">
        <f t="shared" si="56"/>
        <v>0</v>
      </c>
      <c r="P152" s="95">
        <f t="shared" si="56"/>
        <v>80</v>
      </c>
      <c r="Q152" s="95">
        <f t="shared" si="56"/>
        <v>114</v>
      </c>
      <c r="R152" s="95">
        <f t="shared" si="56"/>
        <v>100</v>
      </c>
      <c r="S152" s="95">
        <f t="shared" si="56"/>
        <v>0</v>
      </c>
      <c r="T152" s="95">
        <f t="shared" si="56"/>
        <v>26</v>
      </c>
      <c r="U152" s="95">
        <f t="shared" si="56"/>
        <v>390</v>
      </c>
      <c r="V152" s="95">
        <f t="shared" si="56"/>
        <v>34</v>
      </c>
      <c r="W152" s="95">
        <f t="shared" si="56"/>
        <v>0</v>
      </c>
      <c r="X152" s="95">
        <f t="shared" si="56"/>
        <v>0</v>
      </c>
      <c r="Y152" s="88">
        <f t="shared" si="53"/>
        <v>3468</v>
      </c>
    </row>
    <row r="153" spans="1:25" x14ac:dyDescent="0.55000000000000004">
      <c r="A153" s="470">
        <v>14</v>
      </c>
      <c r="B153" s="473" t="e">
        <f>#REF!</f>
        <v>#REF!</v>
      </c>
      <c r="C153" s="474"/>
      <c r="D153" s="475"/>
      <c r="E153" s="84" t="s">
        <v>132</v>
      </c>
      <c r="F153" s="81" t="s">
        <v>127</v>
      </c>
      <c r="G153" s="85"/>
      <c r="H153" s="86"/>
      <c r="I153" s="87"/>
      <c r="J153" s="87"/>
      <c r="K153" s="87"/>
      <c r="L153" s="87"/>
      <c r="M153" s="87"/>
      <c r="N153" s="87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8">
        <f t="shared" si="53"/>
        <v>0</v>
      </c>
    </row>
    <row r="154" spans="1:25" x14ac:dyDescent="0.55000000000000004">
      <c r="A154" s="471"/>
      <c r="B154" s="476"/>
      <c r="C154" s="477"/>
      <c r="D154" s="478"/>
      <c r="E154" s="89"/>
      <c r="F154" s="90" t="s">
        <v>122</v>
      </c>
      <c r="G154" s="85"/>
      <c r="H154" s="86"/>
      <c r="I154" s="87"/>
      <c r="J154" s="87"/>
      <c r="K154" s="87"/>
      <c r="L154" s="87"/>
      <c r="M154" s="87"/>
      <c r="N154" s="87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8">
        <f t="shared" si="53"/>
        <v>0</v>
      </c>
    </row>
    <row r="155" spans="1:25" x14ac:dyDescent="0.55000000000000004">
      <c r="A155" s="471"/>
      <c r="B155" s="476"/>
      <c r="C155" s="477"/>
      <c r="D155" s="478"/>
      <c r="E155" s="464" t="s">
        <v>133</v>
      </c>
      <c r="F155" s="464"/>
      <c r="G155" s="91"/>
      <c r="H155" s="92"/>
      <c r="I155" s="93">
        <f t="shared" ref="I155:X155" si="57">SUM(I153:I154)</f>
        <v>0</v>
      </c>
      <c r="J155" s="93">
        <f t="shared" si="57"/>
        <v>0</v>
      </c>
      <c r="K155" s="106">
        <f t="shared" si="57"/>
        <v>0</v>
      </c>
      <c r="L155" s="106">
        <f t="shared" si="57"/>
        <v>0</v>
      </c>
      <c r="M155" s="106">
        <f t="shared" si="57"/>
        <v>0</v>
      </c>
      <c r="N155" s="106">
        <f t="shared" si="57"/>
        <v>0</v>
      </c>
      <c r="O155" s="106">
        <f t="shared" si="57"/>
        <v>0</v>
      </c>
      <c r="P155" s="106">
        <f t="shared" si="57"/>
        <v>0</v>
      </c>
      <c r="Q155" s="106">
        <f t="shared" si="57"/>
        <v>0</v>
      </c>
      <c r="R155" s="106">
        <f t="shared" si="57"/>
        <v>0</v>
      </c>
      <c r="S155" s="93">
        <f t="shared" si="57"/>
        <v>0</v>
      </c>
      <c r="T155" s="93">
        <f t="shared" si="57"/>
        <v>0</v>
      </c>
      <c r="U155" s="93">
        <f t="shared" si="57"/>
        <v>0</v>
      </c>
      <c r="V155" s="93">
        <f t="shared" si="57"/>
        <v>0</v>
      </c>
      <c r="W155" s="93">
        <f t="shared" si="57"/>
        <v>0</v>
      </c>
      <c r="X155" s="93">
        <f t="shared" si="57"/>
        <v>0</v>
      </c>
      <c r="Y155" s="88">
        <f t="shared" si="53"/>
        <v>0</v>
      </c>
    </row>
    <row r="156" spans="1:25" x14ac:dyDescent="0.55000000000000004">
      <c r="A156" s="471"/>
      <c r="B156" s="476"/>
      <c r="C156" s="477"/>
      <c r="D156" s="478"/>
      <c r="E156" s="84" t="s">
        <v>134</v>
      </c>
      <c r="F156" s="81" t="s">
        <v>127</v>
      </c>
      <c r="G156" s="85"/>
      <c r="H156" s="86"/>
      <c r="I156" s="87"/>
      <c r="J156" s="87"/>
      <c r="K156" s="87"/>
      <c r="L156" s="87"/>
      <c r="M156" s="87"/>
      <c r="N156" s="87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8">
        <f t="shared" si="53"/>
        <v>0</v>
      </c>
    </row>
    <row r="157" spans="1:25" x14ac:dyDescent="0.55000000000000004">
      <c r="A157" s="471"/>
      <c r="B157" s="476"/>
      <c r="C157" s="477"/>
      <c r="D157" s="478"/>
      <c r="E157" s="89"/>
      <c r="F157" s="90" t="s">
        <v>122</v>
      </c>
      <c r="G157" s="85"/>
      <c r="H157" s="86"/>
      <c r="I157" s="87"/>
      <c r="J157" s="87"/>
      <c r="K157" s="87"/>
      <c r="L157" s="87"/>
      <c r="M157" s="87"/>
      <c r="N157" s="87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8">
        <f t="shared" si="53"/>
        <v>0</v>
      </c>
    </row>
    <row r="158" spans="1:25" x14ac:dyDescent="0.55000000000000004">
      <c r="A158" s="471"/>
      <c r="B158" s="476"/>
      <c r="C158" s="477"/>
      <c r="D158" s="478"/>
      <c r="E158" s="464" t="s">
        <v>135</v>
      </c>
      <c r="F158" s="464"/>
      <c r="G158" s="91"/>
      <c r="H158" s="92"/>
      <c r="I158" s="93">
        <f t="shared" ref="I158:X158" si="58">SUM(I156:I157)</f>
        <v>0</v>
      </c>
      <c r="J158" s="93">
        <f t="shared" si="58"/>
        <v>0</v>
      </c>
      <c r="K158" s="106">
        <f t="shared" si="58"/>
        <v>0</v>
      </c>
      <c r="L158" s="106">
        <f t="shared" si="58"/>
        <v>0</v>
      </c>
      <c r="M158" s="106">
        <f t="shared" si="58"/>
        <v>0</v>
      </c>
      <c r="N158" s="106">
        <f t="shared" si="58"/>
        <v>0</v>
      </c>
      <c r="O158" s="106">
        <f t="shared" si="58"/>
        <v>0</v>
      </c>
      <c r="P158" s="106">
        <f t="shared" si="58"/>
        <v>0</v>
      </c>
      <c r="Q158" s="106">
        <f t="shared" si="58"/>
        <v>0</v>
      </c>
      <c r="R158" s="106">
        <f t="shared" si="58"/>
        <v>0</v>
      </c>
      <c r="S158" s="93">
        <f t="shared" si="58"/>
        <v>0</v>
      </c>
      <c r="T158" s="93">
        <f t="shared" si="58"/>
        <v>0</v>
      </c>
      <c r="U158" s="93">
        <f t="shared" si="58"/>
        <v>0</v>
      </c>
      <c r="V158" s="93">
        <f t="shared" si="58"/>
        <v>0</v>
      </c>
      <c r="W158" s="93">
        <f t="shared" si="58"/>
        <v>0</v>
      </c>
      <c r="X158" s="93">
        <f t="shared" si="58"/>
        <v>0</v>
      </c>
      <c r="Y158" s="88">
        <f t="shared" si="53"/>
        <v>0</v>
      </c>
    </row>
    <row r="159" spans="1:25" ht="26" thickBot="1" x14ac:dyDescent="0.55000000000000004">
      <c r="A159" s="472"/>
      <c r="B159" s="479"/>
      <c r="C159" s="480"/>
      <c r="D159" s="481"/>
      <c r="E159" s="467" t="s">
        <v>136</v>
      </c>
      <c r="F159" s="468"/>
      <c r="G159" s="94"/>
      <c r="H159" s="94"/>
      <c r="I159" s="95">
        <f t="shared" ref="I159:X159" si="59">SUM(I155,I158)</f>
        <v>0</v>
      </c>
      <c r="J159" s="95">
        <f t="shared" si="59"/>
        <v>0</v>
      </c>
      <c r="K159" s="110">
        <f t="shared" si="59"/>
        <v>0</v>
      </c>
      <c r="L159" s="110">
        <f t="shared" si="59"/>
        <v>0</v>
      </c>
      <c r="M159" s="110">
        <f t="shared" si="59"/>
        <v>0</v>
      </c>
      <c r="N159" s="110">
        <f t="shared" si="59"/>
        <v>0</v>
      </c>
      <c r="O159" s="110">
        <f t="shared" si="59"/>
        <v>0</v>
      </c>
      <c r="P159" s="110">
        <f t="shared" si="59"/>
        <v>0</v>
      </c>
      <c r="Q159" s="110">
        <f t="shared" si="59"/>
        <v>0</v>
      </c>
      <c r="R159" s="110">
        <f t="shared" si="59"/>
        <v>0</v>
      </c>
      <c r="S159" s="95">
        <f t="shared" si="59"/>
        <v>0</v>
      </c>
      <c r="T159" s="95">
        <f t="shared" si="59"/>
        <v>0</v>
      </c>
      <c r="U159" s="95">
        <f t="shared" si="59"/>
        <v>0</v>
      </c>
      <c r="V159" s="95">
        <f t="shared" si="59"/>
        <v>0</v>
      </c>
      <c r="W159" s="95">
        <f t="shared" si="59"/>
        <v>0</v>
      </c>
      <c r="X159" s="95">
        <f t="shared" si="59"/>
        <v>0</v>
      </c>
      <c r="Y159" s="88">
        <f t="shared" si="53"/>
        <v>0</v>
      </c>
    </row>
    <row r="160" spans="1:25" x14ac:dyDescent="0.55000000000000004">
      <c r="A160" s="470">
        <v>15</v>
      </c>
      <c r="B160" s="473" t="e">
        <f>#REF!</f>
        <v>#REF!</v>
      </c>
      <c r="C160" s="474"/>
      <c r="D160" s="475"/>
      <c r="E160" s="84" t="s">
        <v>132</v>
      </c>
      <c r="F160" s="81" t="s">
        <v>127</v>
      </c>
      <c r="G160" s="85"/>
      <c r="H160" s="86"/>
      <c r="I160" s="87"/>
      <c r="J160" s="87"/>
      <c r="K160" s="87"/>
      <c r="L160" s="87"/>
      <c r="M160" s="87"/>
      <c r="N160" s="87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8">
        <f t="shared" si="53"/>
        <v>0</v>
      </c>
    </row>
    <row r="161" spans="1:25" x14ac:dyDescent="0.55000000000000004">
      <c r="A161" s="471"/>
      <c r="B161" s="476"/>
      <c r="C161" s="477"/>
      <c r="D161" s="478"/>
      <c r="E161" s="89"/>
      <c r="F161" s="90" t="s">
        <v>122</v>
      </c>
      <c r="G161" s="85"/>
      <c r="H161" s="86"/>
      <c r="I161" s="87"/>
      <c r="J161" s="87"/>
      <c r="K161" s="87"/>
      <c r="L161" s="87"/>
      <c r="M161" s="87"/>
      <c r="N161" s="87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8">
        <f t="shared" si="53"/>
        <v>0</v>
      </c>
    </row>
    <row r="162" spans="1:25" x14ac:dyDescent="0.55000000000000004">
      <c r="A162" s="471"/>
      <c r="B162" s="476"/>
      <c r="C162" s="477"/>
      <c r="D162" s="478"/>
      <c r="E162" s="464" t="s">
        <v>133</v>
      </c>
      <c r="F162" s="464"/>
      <c r="G162" s="91"/>
      <c r="H162" s="92"/>
      <c r="I162" s="93">
        <f t="shared" ref="I162:X162" si="60">SUM(I160:I161)</f>
        <v>0</v>
      </c>
      <c r="J162" s="93">
        <f t="shared" si="60"/>
        <v>0</v>
      </c>
      <c r="K162" s="106">
        <f t="shared" si="60"/>
        <v>0</v>
      </c>
      <c r="L162" s="106">
        <f t="shared" si="60"/>
        <v>0</v>
      </c>
      <c r="M162" s="106">
        <f t="shared" si="60"/>
        <v>0</v>
      </c>
      <c r="N162" s="106">
        <f t="shared" si="60"/>
        <v>0</v>
      </c>
      <c r="O162" s="106">
        <f t="shared" si="60"/>
        <v>0</v>
      </c>
      <c r="P162" s="106">
        <f t="shared" si="60"/>
        <v>0</v>
      </c>
      <c r="Q162" s="106">
        <f t="shared" si="60"/>
        <v>0</v>
      </c>
      <c r="R162" s="106">
        <f t="shared" si="60"/>
        <v>0</v>
      </c>
      <c r="S162" s="93">
        <f t="shared" si="60"/>
        <v>0</v>
      </c>
      <c r="T162" s="93">
        <f t="shared" si="60"/>
        <v>0</v>
      </c>
      <c r="U162" s="93">
        <f t="shared" si="60"/>
        <v>0</v>
      </c>
      <c r="V162" s="93">
        <f t="shared" si="60"/>
        <v>0</v>
      </c>
      <c r="W162" s="93">
        <f t="shared" si="60"/>
        <v>0</v>
      </c>
      <c r="X162" s="93">
        <f t="shared" si="60"/>
        <v>0</v>
      </c>
      <c r="Y162" s="88">
        <f t="shared" si="53"/>
        <v>0</v>
      </c>
    </row>
    <row r="163" spans="1:25" x14ac:dyDescent="0.55000000000000004">
      <c r="A163" s="471"/>
      <c r="B163" s="476"/>
      <c r="C163" s="477"/>
      <c r="D163" s="478"/>
      <c r="E163" s="84" t="s">
        <v>134</v>
      </c>
      <c r="F163" s="81" t="s">
        <v>127</v>
      </c>
      <c r="G163" s="85"/>
      <c r="H163" s="86"/>
      <c r="I163" s="87"/>
      <c r="J163" s="87"/>
      <c r="K163" s="87"/>
      <c r="L163" s="87"/>
      <c r="M163" s="87"/>
      <c r="N163" s="87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8">
        <f t="shared" si="53"/>
        <v>0</v>
      </c>
    </row>
    <row r="164" spans="1:25" x14ac:dyDescent="0.55000000000000004">
      <c r="A164" s="471"/>
      <c r="B164" s="476"/>
      <c r="C164" s="477"/>
      <c r="D164" s="478"/>
      <c r="E164" s="89"/>
      <c r="F164" s="90" t="s">
        <v>122</v>
      </c>
      <c r="G164" s="85"/>
      <c r="H164" s="86"/>
      <c r="I164" s="87"/>
      <c r="J164" s="87"/>
      <c r="K164" s="87"/>
      <c r="L164" s="87"/>
      <c r="M164" s="87"/>
      <c r="N164" s="87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8">
        <f t="shared" si="53"/>
        <v>0</v>
      </c>
    </row>
    <row r="165" spans="1:25" x14ac:dyDescent="0.55000000000000004">
      <c r="A165" s="471"/>
      <c r="B165" s="476"/>
      <c r="C165" s="477"/>
      <c r="D165" s="478"/>
      <c r="E165" s="464" t="s">
        <v>135</v>
      </c>
      <c r="F165" s="464"/>
      <c r="G165" s="91"/>
      <c r="H165" s="92"/>
      <c r="I165" s="93">
        <f t="shared" ref="I165:X165" si="61">SUM(I163:I164)</f>
        <v>0</v>
      </c>
      <c r="J165" s="93">
        <f t="shared" si="61"/>
        <v>0</v>
      </c>
      <c r="K165" s="106">
        <f t="shared" si="61"/>
        <v>0</v>
      </c>
      <c r="L165" s="106">
        <f t="shared" si="61"/>
        <v>0</v>
      </c>
      <c r="M165" s="106">
        <f t="shared" si="61"/>
        <v>0</v>
      </c>
      <c r="N165" s="106">
        <f t="shared" si="61"/>
        <v>0</v>
      </c>
      <c r="O165" s="106">
        <f t="shared" si="61"/>
        <v>0</v>
      </c>
      <c r="P165" s="106">
        <f t="shared" si="61"/>
        <v>0</v>
      </c>
      <c r="Q165" s="106">
        <f t="shared" si="61"/>
        <v>0</v>
      </c>
      <c r="R165" s="106">
        <f t="shared" si="61"/>
        <v>0</v>
      </c>
      <c r="S165" s="93">
        <f t="shared" si="61"/>
        <v>0</v>
      </c>
      <c r="T165" s="93">
        <f t="shared" si="61"/>
        <v>0</v>
      </c>
      <c r="U165" s="93">
        <f t="shared" si="61"/>
        <v>0</v>
      </c>
      <c r="V165" s="93">
        <f t="shared" si="61"/>
        <v>0</v>
      </c>
      <c r="W165" s="93">
        <f t="shared" si="61"/>
        <v>0</v>
      </c>
      <c r="X165" s="93">
        <f t="shared" si="61"/>
        <v>0</v>
      </c>
      <c r="Y165" s="88">
        <f t="shared" si="53"/>
        <v>0</v>
      </c>
    </row>
    <row r="166" spans="1:25" ht="26" thickBot="1" x14ac:dyDescent="0.55000000000000004">
      <c r="A166" s="472"/>
      <c r="B166" s="479"/>
      <c r="C166" s="480"/>
      <c r="D166" s="481"/>
      <c r="E166" s="462" t="s">
        <v>136</v>
      </c>
      <c r="F166" s="463"/>
      <c r="G166" s="94"/>
      <c r="H166" s="94"/>
      <c r="I166" s="95">
        <f t="shared" ref="I166:X166" si="62">SUM(I162,I165)</f>
        <v>0</v>
      </c>
      <c r="J166" s="95">
        <f t="shared" si="62"/>
        <v>0</v>
      </c>
      <c r="K166" s="110">
        <f t="shared" si="62"/>
        <v>0</v>
      </c>
      <c r="L166" s="110">
        <f t="shared" si="62"/>
        <v>0</v>
      </c>
      <c r="M166" s="110">
        <f t="shared" si="62"/>
        <v>0</v>
      </c>
      <c r="N166" s="110">
        <f t="shared" si="62"/>
        <v>0</v>
      </c>
      <c r="O166" s="110">
        <f t="shared" si="62"/>
        <v>0</v>
      </c>
      <c r="P166" s="110">
        <f t="shared" si="62"/>
        <v>0</v>
      </c>
      <c r="Q166" s="110">
        <f t="shared" si="62"/>
        <v>0</v>
      </c>
      <c r="R166" s="110">
        <f t="shared" si="62"/>
        <v>0</v>
      </c>
      <c r="S166" s="95">
        <f t="shared" si="62"/>
        <v>0</v>
      </c>
      <c r="T166" s="95">
        <f t="shared" si="62"/>
        <v>0</v>
      </c>
      <c r="U166" s="95">
        <f t="shared" si="62"/>
        <v>0</v>
      </c>
      <c r="V166" s="95">
        <f t="shared" si="62"/>
        <v>0</v>
      </c>
      <c r="W166" s="95">
        <f t="shared" si="62"/>
        <v>0</v>
      </c>
      <c r="X166" s="95">
        <f t="shared" si="62"/>
        <v>0</v>
      </c>
      <c r="Y166" s="88">
        <f t="shared" si="53"/>
        <v>0</v>
      </c>
    </row>
    <row r="167" spans="1:25" x14ac:dyDescent="0.55000000000000004">
      <c r="A167" s="470">
        <v>16</v>
      </c>
      <c r="B167" s="482" t="e">
        <f>#REF!</f>
        <v>#REF!</v>
      </c>
      <c r="C167" s="483"/>
      <c r="D167" s="484"/>
      <c r="E167" s="89" t="s">
        <v>132</v>
      </c>
      <c r="F167" s="96" t="s">
        <v>127</v>
      </c>
      <c r="G167" s="97"/>
      <c r="H167" s="98"/>
      <c r="I167" s="99"/>
      <c r="J167" s="99"/>
      <c r="K167" s="99"/>
      <c r="L167" s="99"/>
      <c r="M167" s="99"/>
      <c r="N167" s="99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88">
        <f t="shared" si="53"/>
        <v>0</v>
      </c>
    </row>
    <row r="168" spans="1:25" x14ac:dyDescent="0.55000000000000004">
      <c r="A168" s="471"/>
      <c r="B168" s="476"/>
      <c r="C168" s="477"/>
      <c r="D168" s="478"/>
      <c r="E168" s="89"/>
      <c r="F168" s="90" t="s">
        <v>122</v>
      </c>
      <c r="G168" s="85"/>
      <c r="H168" s="86"/>
      <c r="I168" s="87"/>
      <c r="J168" s="87"/>
      <c r="K168" s="87"/>
      <c r="L168" s="87"/>
      <c r="M168" s="87"/>
      <c r="N168" s="87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8">
        <f t="shared" si="53"/>
        <v>0</v>
      </c>
    </row>
    <row r="169" spans="1:25" x14ac:dyDescent="0.55000000000000004">
      <c r="A169" s="471"/>
      <c r="B169" s="476"/>
      <c r="C169" s="477"/>
      <c r="D169" s="478"/>
      <c r="E169" s="464" t="s">
        <v>133</v>
      </c>
      <c r="F169" s="464"/>
      <c r="G169" s="91"/>
      <c r="H169" s="92"/>
      <c r="I169" s="93">
        <f t="shared" ref="I169:X169" si="63">SUM(I167:I168)</f>
        <v>0</v>
      </c>
      <c r="J169" s="93">
        <f t="shared" si="63"/>
        <v>0</v>
      </c>
      <c r="K169" s="106">
        <f t="shared" si="63"/>
        <v>0</v>
      </c>
      <c r="L169" s="106">
        <f t="shared" si="63"/>
        <v>0</v>
      </c>
      <c r="M169" s="106">
        <f t="shared" si="63"/>
        <v>0</v>
      </c>
      <c r="N169" s="106">
        <f t="shared" si="63"/>
        <v>0</v>
      </c>
      <c r="O169" s="106">
        <f t="shared" si="63"/>
        <v>0</v>
      </c>
      <c r="P169" s="106">
        <f t="shared" si="63"/>
        <v>0</v>
      </c>
      <c r="Q169" s="106">
        <f t="shared" si="63"/>
        <v>0</v>
      </c>
      <c r="R169" s="106">
        <f t="shared" si="63"/>
        <v>0</v>
      </c>
      <c r="S169" s="93">
        <f t="shared" si="63"/>
        <v>0</v>
      </c>
      <c r="T169" s="93">
        <f t="shared" si="63"/>
        <v>0</v>
      </c>
      <c r="U169" s="93">
        <f t="shared" si="63"/>
        <v>0</v>
      </c>
      <c r="V169" s="93">
        <f t="shared" si="63"/>
        <v>0</v>
      </c>
      <c r="W169" s="93">
        <f t="shared" si="63"/>
        <v>0</v>
      </c>
      <c r="X169" s="93">
        <f t="shared" si="63"/>
        <v>0</v>
      </c>
      <c r="Y169" s="88">
        <f t="shared" si="53"/>
        <v>0</v>
      </c>
    </row>
    <row r="170" spans="1:25" x14ac:dyDescent="0.55000000000000004">
      <c r="A170" s="471"/>
      <c r="B170" s="476"/>
      <c r="C170" s="477"/>
      <c r="D170" s="478"/>
      <c r="E170" s="84" t="s">
        <v>134</v>
      </c>
      <c r="F170" s="81" t="s">
        <v>127</v>
      </c>
      <c r="G170" s="85"/>
      <c r="H170" s="86"/>
      <c r="I170" s="87"/>
      <c r="J170" s="87"/>
      <c r="K170" s="87"/>
      <c r="L170" s="87"/>
      <c r="M170" s="87"/>
      <c r="N170" s="87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8">
        <f t="shared" si="53"/>
        <v>0</v>
      </c>
    </row>
    <row r="171" spans="1:25" x14ac:dyDescent="0.55000000000000004">
      <c r="A171" s="471"/>
      <c r="B171" s="476"/>
      <c r="C171" s="477"/>
      <c r="D171" s="478"/>
      <c r="E171" s="89"/>
      <c r="F171" s="90" t="s">
        <v>122</v>
      </c>
      <c r="G171" s="85"/>
      <c r="H171" s="86"/>
      <c r="I171" s="87"/>
      <c r="J171" s="87"/>
      <c r="K171" s="87"/>
      <c r="L171" s="87"/>
      <c r="M171" s="87"/>
      <c r="N171" s="87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8">
        <f t="shared" si="53"/>
        <v>0</v>
      </c>
    </row>
    <row r="172" spans="1:25" x14ac:dyDescent="0.55000000000000004">
      <c r="A172" s="471"/>
      <c r="B172" s="476"/>
      <c r="C172" s="477"/>
      <c r="D172" s="478"/>
      <c r="E172" s="464" t="s">
        <v>135</v>
      </c>
      <c r="F172" s="464"/>
      <c r="G172" s="91"/>
      <c r="H172" s="92"/>
      <c r="I172" s="93">
        <f t="shared" ref="I172:X172" si="64">SUM(I170:I171)</f>
        <v>0</v>
      </c>
      <c r="J172" s="93">
        <f t="shared" si="64"/>
        <v>0</v>
      </c>
      <c r="K172" s="106">
        <f t="shared" si="64"/>
        <v>0</v>
      </c>
      <c r="L172" s="106">
        <f t="shared" si="64"/>
        <v>0</v>
      </c>
      <c r="M172" s="106">
        <f t="shared" si="64"/>
        <v>0</v>
      </c>
      <c r="N172" s="106">
        <f t="shared" si="64"/>
        <v>0</v>
      </c>
      <c r="O172" s="106">
        <f t="shared" si="64"/>
        <v>0</v>
      </c>
      <c r="P172" s="106">
        <f t="shared" si="64"/>
        <v>0</v>
      </c>
      <c r="Q172" s="106">
        <f t="shared" si="64"/>
        <v>0</v>
      </c>
      <c r="R172" s="106">
        <f t="shared" si="64"/>
        <v>0</v>
      </c>
      <c r="S172" s="93">
        <f t="shared" si="64"/>
        <v>0</v>
      </c>
      <c r="T172" s="93">
        <f t="shared" si="64"/>
        <v>0</v>
      </c>
      <c r="U172" s="93">
        <f t="shared" si="64"/>
        <v>0</v>
      </c>
      <c r="V172" s="93">
        <f t="shared" si="64"/>
        <v>0</v>
      </c>
      <c r="W172" s="93">
        <f t="shared" si="64"/>
        <v>0</v>
      </c>
      <c r="X172" s="93">
        <f t="shared" si="64"/>
        <v>0</v>
      </c>
      <c r="Y172" s="88">
        <f t="shared" si="53"/>
        <v>0</v>
      </c>
    </row>
    <row r="173" spans="1:25" ht="26" thickBot="1" x14ac:dyDescent="0.55000000000000004">
      <c r="A173" s="472"/>
      <c r="B173" s="479"/>
      <c r="C173" s="480"/>
      <c r="D173" s="481"/>
      <c r="E173" s="465" t="s">
        <v>136</v>
      </c>
      <c r="F173" s="466"/>
      <c r="G173" s="94"/>
      <c r="H173" s="94"/>
      <c r="I173" s="95">
        <f t="shared" ref="I173:X173" si="65">SUM(I169,I172)</f>
        <v>0</v>
      </c>
      <c r="J173" s="95">
        <f t="shared" si="65"/>
        <v>0</v>
      </c>
      <c r="K173" s="110">
        <f t="shared" si="65"/>
        <v>0</v>
      </c>
      <c r="L173" s="110">
        <f t="shared" si="65"/>
        <v>0</v>
      </c>
      <c r="M173" s="110">
        <f t="shared" si="65"/>
        <v>0</v>
      </c>
      <c r="N173" s="110">
        <f t="shared" si="65"/>
        <v>0</v>
      </c>
      <c r="O173" s="110">
        <f t="shared" si="65"/>
        <v>0</v>
      </c>
      <c r="P173" s="110">
        <f t="shared" si="65"/>
        <v>0</v>
      </c>
      <c r="Q173" s="110">
        <f t="shared" si="65"/>
        <v>0</v>
      </c>
      <c r="R173" s="110">
        <f t="shared" si="65"/>
        <v>0</v>
      </c>
      <c r="S173" s="95">
        <f t="shared" si="65"/>
        <v>0</v>
      </c>
      <c r="T173" s="95">
        <f t="shared" si="65"/>
        <v>0</v>
      </c>
      <c r="U173" s="95">
        <f t="shared" si="65"/>
        <v>0</v>
      </c>
      <c r="V173" s="95">
        <f t="shared" si="65"/>
        <v>0</v>
      </c>
      <c r="W173" s="95">
        <f t="shared" si="65"/>
        <v>0</v>
      </c>
      <c r="X173" s="95">
        <f t="shared" si="65"/>
        <v>0</v>
      </c>
      <c r="Y173" s="88">
        <f t="shared" si="53"/>
        <v>0</v>
      </c>
    </row>
    <row r="174" spans="1:25" x14ac:dyDescent="0.55000000000000004">
      <c r="A174" s="72"/>
      <c r="B174" s="72"/>
      <c r="C174" s="72"/>
      <c r="D174" s="77"/>
      <c r="E174" s="101" t="s">
        <v>51</v>
      </c>
      <c r="F174" s="101"/>
      <c r="G174" s="101"/>
      <c r="H174" s="101"/>
      <c r="I174" s="102">
        <f>SUM(I148,I155,I162,I169)</f>
        <v>0</v>
      </c>
      <c r="J174" s="102">
        <f t="shared" ref="J174:X174" si="66">SUM(J148,J155,J162,J169)</f>
        <v>0</v>
      </c>
      <c r="K174" s="102">
        <f t="shared" si="66"/>
        <v>542</v>
      </c>
      <c r="L174" s="102">
        <f t="shared" si="66"/>
        <v>824</v>
      </c>
      <c r="M174" s="102">
        <f t="shared" si="66"/>
        <v>130</v>
      </c>
      <c r="N174" s="102">
        <f t="shared" si="66"/>
        <v>32</v>
      </c>
      <c r="O174" s="102">
        <f t="shared" si="66"/>
        <v>0</v>
      </c>
      <c r="P174" s="102">
        <f t="shared" si="66"/>
        <v>69</v>
      </c>
      <c r="Q174" s="102">
        <f t="shared" si="66"/>
        <v>72</v>
      </c>
      <c r="R174" s="102">
        <f t="shared" si="66"/>
        <v>52</v>
      </c>
      <c r="S174" s="102">
        <f t="shared" si="66"/>
        <v>0</v>
      </c>
      <c r="T174" s="102">
        <f t="shared" si="66"/>
        <v>9</v>
      </c>
      <c r="U174" s="102">
        <f t="shared" si="66"/>
        <v>0</v>
      </c>
      <c r="V174" s="102">
        <f t="shared" si="66"/>
        <v>0</v>
      </c>
      <c r="W174" s="102">
        <f t="shared" si="66"/>
        <v>0</v>
      </c>
      <c r="X174" s="102">
        <f t="shared" si="66"/>
        <v>0</v>
      </c>
      <c r="Y174" s="88">
        <f t="shared" si="53"/>
        <v>1730</v>
      </c>
    </row>
    <row r="175" spans="1:25" x14ac:dyDescent="0.55000000000000004">
      <c r="A175" s="72"/>
      <c r="B175" s="72"/>
      <c r="C175" s="72"/>
      <c r="D175" s="77"/>
      <c r="E175" s="101" t="s">
        <v>52</v>
      </c>
      <c r="F175" s="101"/>
      <c r="G175" s="101"/>
      <c r="H175" s="101"/>
      <c r="I175" s="102">
        <f>SUM(I151,I158,I165,I172)</f>
        <v>0</v>
      </c>
      <c r="J175" s="102">
        <f t="shared" ref="J175:X175" si="67">SUM(J151,J158,J165,J172)</f>
        <v>0</v>
      </c>
      <c r="K175" s="102">
        <f t="shared" si="67"/>
        <v>370</v>
      </c>
      <c r="L175" s="102">
        <f t="shared" si="67"/>
        <v>670</v>
      </c>
      <c r="M175" s="102">
        <f t="shared" si="67"/>
        <v>120</v>
      </c>
      <c r="N175" s="102">
        <f t="shared" si="67"/>
        <v>36</v>
      </c>
      <c r="O175" s="102">
        <f t="shared" si="67"/>
        <v>0</v>
      </c>
      <c r="P175" s="102">
        <f t="shared" si="67"/>
        <v>11</v>
      </c>
      <c r="Q175" s="102">
        <f t="shared" si="67"/>
        <v>42</v>
      </c>
      <c r="R175" s="102">
        <f t="shared" si="67"/>
        <v>48</v>
      </c>
      <c r="S175" s="102">
        <f t="shared" si="67"/>
        <v>0</v>
      </c>
      <c r="T175" s="102">
        <f t="shared" si="67"/>
        <v>17</v>
      </c>
      <c r="U175" s="102">
        <f t="shared" si="67"/>
        <v>390</v>
      </c>
      <c r="V175" s="102">
        <f t="shared" si="67"/>
        <v>34</v>
      </c>
      <c r="W175" s="102">
        <f t="shared" si="67"/>
        <v>0</v>
      </c>
      <c r="X175" s="102">
        <f t="shared" si="67"/>
        <v>0</v>
      </c>
      <c r="Y175" s="88">
        <f t="shared" si="53"/>
        <v>1738</v>
      </c>
    </row>
    <row r="176" spans="1:25" x14ac:dyDescent="0.25">
      <c r="A176" s="75"/>
      <c r="B176" s="75"/>
      <c r="C176" s="75"/>
      <c r="D176" s="103"/>
      <c r="E176" s="104" t="s">
        <v>53</v>
      </c>
      <c r="F176" s="104"/>
      <c r="G176" s="104"/>
      <c r="H176" s="104"/>
      <c r="I176" s="105">
        <f t="shared" ref="I176:X176" si="68">SUM(I174:I175)</f>
        <v>0</v>
      </c>
      <c r="J176" s="105">
        <f t="shared" si="68"/>
        <v>0</v>
      </c>
      <c r="K176" s="105">
        <f t="shared" si="68"/>
        <v>912</v>
      </c>
      <c r="L176" s="105">
        <f t="shared" si="68"/>
        <v>1494</v>
      </c>
      <c r="M176" s="105">
        <f t="shared" si="68"/>
        <v>250</v>
      </c>
      <c r="N176" s="105">
        <f t="shared" si="68"/>
        <v>68</v>
      </c>
      <c r="O176" s="105">
        <f t="shared" si="68"/>
        <v>0</v>
      </c>
      <c r="P176" s="105">
        <f t="shared" si="68"/>
        <v>80</v>
      </c>
      <c r="Q176" s="105">
        <f t="shared" si="68"/>
        <v>114</v>
      </c>
      <c r="R176" s="105">
        <f t="shared" si="68"/>
        <v>100</v>
      </c>
      <c r="S176" s="105">
        <f t="shared" si="68"/>
        <v>0</v>
      </c>
      <c r="T176" s="105">
        <f t="shared" si="68"/>
        <v>26</v>
      </c>
      <c r="U176" s="105">
        <f t="shared" si="68"/>
        <v>390</v>
      </c>
      <c r="V176" s="105">
        <f t="shared" si="68"/>
        <v>34</v>
      </c>
      <c r="W176" s="105">
        <f t="shared" si="68"/>
        <v>0</v>
      </c>
      <c r="X176" s="105">
        <f t="shared" si="68"/>
        <v>0</v>
      </c>
      <c r="Y176" s="88">
        <f t="shared" si="53"/>
        <v>3468</v>
      </c>
    </row>
    <row r="177" spans="1:25" x14ac:dyDescent="0.55000000000000004"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</row>
    <row r="178" spans="1:25" x14ac:dyDescent="0.25">
      <c r="A178" s="75"/>
      <c r="B178" s="75"/>
      <c r="C178" s="75"/>
      <c r="D178" s="103"/>
      <c r="E178" s="104" t="s">
        <v>17</v>
      </c>
      <c r="F178" s="104"/>
      <c r="G178" s="104"/>
      <c r="H178" s="104"/>
      <c r="I178" s="105">
        <f>SUM(I176:I177)</f>
        <v>0</v>
      </c>
      <c r="J178" s="105">
        <f>SUM(J176:J177)</f>
        <v>0</v>
      </c>
      <c r="K178" s="105" t="e">
        <f t="shared" ref="K178:Y178" si="69">K176+K132+K83+K41</f>
        <v>#REF!</v>
      </c>
      <c r="L178" s="105" t="e">
        <f t="shared" si="69"/>
        <v>#REF!</v>
      </c>
      <c r="M178" s="105">
        <f t="shared" si="69"/>
        <v>1484</v>
      </c>
      <c r="N178" s="105" t="e">
        <f t="shared" si="69"/>
        <v>#REF!</v>
      </c>
      <c r="O178" s="105">
        <f t="shared" si="69"/>
        <v>0</v>
      </c>
      <c r="P178" s="105" t="e">
        <f t="shared" si="69"/>
        <v>#REF!</v>
      </c>
      <c r="Q178" s="105" t="e">
        <f t="shared" si="69"/>
        <v>#REF!</v>
      </c>
      <c r="R178" s="105" t="e">
        <f t="shared" si="69"/>
        <v>#REF!</v>
      </c>
      <c r="S178" s="105">
        <f t="shared" si="69"/>
        <v>0</v>
      </c>
      <c r="T178" s="105">
        <f t="shared" si="69"/>
        <v>78</v>
      </c>
      <c r="U178" s="105">
        <f t="shared" si="69"/>
        <v>456</v>
      </c>
      <c r="V178" s="105">
        <f t="shared" si="69"/>
        <v>396</v>
      </c>
      <c r="W178" s="105">
        <f t="shared" si="69"/>
        <v>476</v>
      </c>
      <c r="X178" s="105">
        <f t="shared" si="69"/>
        <v>380</v>
      </c>
      <c r="Y178" s="105" t="e">
        <f t="shared" si="69"/>
        <v>#REF!</v>
      </c>
    </row>
    <row r="180" spans="1:25" ht="22.25" customHeight="1" x14ac:dyDescent="0.55000000000000004">
      <c r="A180"/>
      <c r="B180"/>
      <c r="C180"/>
      <c r="D180" s="41" t="s">
        <v>15</v>
      </c>
      <c r="I180" s="307" t="s">
        <v>10</v>
      </c>
      <c r="J180" s="307"/>
      <c r="K180" s="307"/>
      <c r="L180" s="307"/>
    </row>
  </sheetData>
  <protectedRanges>
    <protectedRange sqref="A4:I4 A47:I47 A89:I89 A138:I138 K47:X47 K89:X89 K138:X138 K4:X4" name="Диапазон1"/>
  </protectedRanges>
  <mergeCells count="198">
    <mergeCell ref="I180:L180"/>
    <mergeCell ref="E158:F158"/>
    <mergeCell ref="K143:K144"/>
    <mergeCell ref="G143:G144"/>
    <mergeCell ref="E173:F173"/>
    <mergeCell ref="E172:F172"/>
    <mergeCell ref="E162:F162"/>
    <mergeCell ref="E165:F165"/>
    <mergeCell ref="J143:J144"/>
    <mergeCell ref="I143:I144"/>
    <mergeCell ref="B160:D166"/>
    <mergeCell ref="B146:D152"/>
    <mergeCell ref="E148:F148"/>
    <mergeCell ref="E151:F151"/>
    <mergeCell ref="E166:F166"/>
    <mergeCell ref="E152:F152"/>
    <mergeCell ref="E159:F159"/>
    <mergeCell ref="W143:W144"/>
    <mergeCell ref="S143:S144"/>
    <mergeCell ref="N143:N144"/>
    <mergeCell ref="L143:L144"/>
    <mergeCell ref="M143:M144"/>
    <mergeCell ref="O143:P143"/>
    <mergeCell ref="Q143:Q144"/>
    <mergeCell ref="R143:R144"/>
    <mergeCell ref="Y143:Y144"/>
    <mergeCell ref="T143:T144"/>
    <mergeCell ref="U143:U144"/>
    <mergeCell ref="X143:X144"/>
    <mergeCell ref="V143:V144"/>
    <mergeCell ref="E155:F155"/>
    <mergeCell ref="E143:E144"/>
    <mergeCell ref="F143:F144"/>
    <mergeCell ref="B145:D145"/>
    <mergeCell ref="E121:F121"/>
    <mergeCell ref="E122:F122"/>
    <mergeCell ref="B123:D129"/>
    <mergeCell ref="E125:F125"/>
    <mergeCell ref="A137:Q137"/>
    <mergeCell ref="A135:Q135"/>
    <mergeCell ref="A153:A159"/>
    <mergeCell ref="B153:D159"/>
    <mergeCell ref="O145:P145"/>
    <mergeCell ref="A102:A108"/>
    <mergeCell ref="E80:F80"/>
    <mergeCell ref="F92:F93"/>
    <mergeCell ref="I92:I93"/>
    <mergeCell ref="A123:A129"/>
    <mergeCell ref="A167:A173"/>
    <mergeCell ref="A143:A144"/>
    <mergeCell ref="A160:A166"/>
    <mergeCell ref="A146:A152"/>
    <mergeCell ref="A140:Q140"/>
    <mergeCell ref="E169:F169"/>
    <mergeCell ref="B167:D173"/>
    <mergeCell ref="O94:P94"/>
    <mergeCell ref="B94:D94"/>
    <mergeCell ref="B102:D108"/>
    <mergeCell ref="E104:F104"/>
    <mergeCell ref="E107:F107"/>
    <mergeCell ref="E108:F108"/>
    <mergeCell ref="B143:D144"/>
    <mergeCell ref="H143:H144"/>
    <mergeCell ref="A116:A122"/>
    <mergeCell ref="E118:F118"/>
    <mergeCell ref="I134:L134"/>
    <mergeCell ref="B116:D122"/>
    <mergeCell ref="R92:R93"/>
    <mergeCell ref="K92:K93"/>
    <mergeCell ref="O92:P92"/>
    <mergeCell ref="R50:R51"/>
    <mergeCell ref="E128:F128"/>
    <mergeCell ref="E129:F129"/>
    <mergeCell ref="E65:F65"/>
    <mergeCell ref="A109:A115"/>
    <mergeCell ref="B109:D115"/>
    <mergeCell ref="E111:F111"/>
    <mergeCell ref="E114:F114"/>
    <mergeCell ref="A91:Q91"/>
    <mergeCell ref="M92:M93"/>
    <mergeCell ref="Q92:Q93"/>
    <mergeCell ref="A86:Q86"/>
    <mergeCell ref="E115:F115"/>
    <mergeCell ref="E66:F66"/>
    <mergeCell ref="A95:A101"/>
    <mergeCell ref="B95:D101"/>
    <mergeCell ref="E97:F97"/>
    <mergeCell ref="E100:F100"/>
    <mergeCell ref="E101:F101"/>
    <mergeCell ref="E92:E93"/>
    <mergeCell ref="A60:A66"/>
    <mergeCell ref="Y50:Y51"/>
    <mergeCell ref="X50:X51"/>
    <mergeCell ref="S50:S51"/>
    <mergeCell ref="X92:X93"/>
    <mergeCell ref="W50:W51"/>
    <mergeCell ref="V50:V51"/>
    <mergeCell ref="Y92:Y93"/>
    <mergeCell ref="W92:W93"/>
    <mergeCell ref="V92:V93"/>
    <mergeCell ref="T92:T93"/>
    <mergeCell ref="U92:U93"/>
    <mergeCell ref="T50:T51"/>
    <mergeCell ref="U50:U51"/>
    <mergeCell ref="S92:S93"/>
    <mergeCell ref="A88:Q88"/>
    <mergeCell ref="I85:L85"/>
    <mergeCell ref="O52:P52"/>
    <mergeCell ref="H50:H51"/>
    <mergeCell ref="A92:A93"/>
    <mergeCell ref="B92:D93"/>
    <mergeCell ref="H92:H93"/>
    <mergeCell ref="N92:N93"/>
    <mergeCell ref="J92:J93"/>
    <mergeCell ref="L92:L93"/>
    <mergeCell ref="G92:G93"/>
    <mergeCell ref="E62:F62"/>
    <mergeCell ref="A50:A51"/>
    <mergeCell ref="A53:A59"/>
    <mergeCell ref="A74:A80"/>
    <mergeCell ref="B53:D59"/>
    <mergeCell ref="B50:D51"/>
    <mergeCell ref="B74:D80"/>
    <mergeCell ref="B60:D66"/>
    <mergeCell ref="E58:F58"/>
    <mergeCell ref="E72:F72"/>
    <mergeCell ref="E73:F73"/>
    <mergeCell ref="B52:D52"/>
    <mergeCell ref="E13:F13"/>
    <mergeCell ref="B25:D31"/>
    <mergeCell ref="E59:F59"/>
    <mergeCell ref="E76:F76"/>
    <mergeCell ref="E79:F79"/>
    <mergeCell ref="H8:H9"/>
    <mergeCell ref="M50:M51"/>
    <mergeCell ref="I50:I51"/>
    <mergeCell ref="J50:J51"/>
    <mergeCell ref="L50:L51"/>
    <mergeCell ref="K50:K51"/>
    <mergeCell ref="A46:Q46"/>
    <mergeCell ref="B32:D38"/>
    <mergeCell ref="E34:F34"/>
    <mergeCell ref="A67:A73"/>
    <mergeCell ref="B67:D73"/>
    <mergeCell ref="F50:F51"/>
    <mergeCell ref="E50:E51"/>
    <mergeCell ref="N50:N51"/>
    <mergeCell ref="E55:F55"/>
    <mergeCell ref="G50:G51"/>
    <mergeCell ref="E69:F69"/>
    <mergeCell ref="O50:P50"/>
    <mergeCell ref="Q50:Q51"/>
    <mergeCell ref="AE4:AK4"/>
    <mergeCell ref="A6:Q6"/>
    <mergeCell ref="A8:A9"/>
    <mergeCell ref="Y8:Y9"/>
    <mergeCell ref="B8:D9"/>
    <mergeCell ref="E8:E9"/>
    <mergeCell ref="U8:U9"/>
    <mergeCell ref="Q8:Q9"/>
    <mergeCell ref="B10:D10"/>
    <mergeCell ref="W8:W9"/>
    <mergeCell ref="S8:S9"/>
    <mergeCell ref="V8:V9"/>
    <mergeCell ref="T8:T9"/>
    <mergeCell ref="G8:G9"/>
    <mergeCell ref="X8:X9"/>
    <mergeCell ref="R8:R9"/>
    <mergeCell ref="F8:F9"/>
    <mergeCell ref="K8:K9"/>
    <mergeCell ref="L8:L9"/>
    <mergeCell ref="O8:P8"/>
    <mergeCell ref="J8:J9"/>
    <mergeCell ref="O10:P10"/>
    <mergeCell ref="A45:Q45"/>
    <mergeCell ref="A49:Q49"/>
    <mergeCell ref="E31:F31"/>
    <mergeCell ref="E30:F30"/>
    <mergeCell ref="E38:F38"/>
    <mergeCell ref="E17:F17"/>
    <mergeCell ref="E27:F27"/>
    <mergeCell ref="A1:Q1"/>
    <mergeCell ref="A3:Q3"/>
    <mergeCell ref="M8:M9"/>
    <mergeCell ref="N8:N9"/>
    <mergeCell ref="I8:I9"/>
    <mergeCell ref="A11:A17"/>
    <mergeCell ref="I43:L43"/>
    <mergeCell ref="E16:F16"/>
    <mergeCell ref="A18:A24"/>
    <mergeCell ref="A32:A38"/>
    <mergeCell ref="E20:F20"/>
    <mergeCell ref="B18:D24"/>
    <mergeCell ref="E24:F24"/>
    <mergeCell ref="E23:F23"/>
    <mergeCell ref="A25:A31"/>
    <mergeCell ref="B11:D17"/>
    <mergeCell ref="E37:F37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34" orientation="landscape" horizontalDpi="4294967293" r:id="rId1"/>
  <headerFooter alignWithMargins="0"/>
  <rowBreaks count="2" manualBreakCount="2">
    <brk id="85" max="16383" man="1"/>
    <brk id="134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Загальне навантаження</vt:lpstr>
      <vt:lpstr>Розподіл навантаження кафедри</vt:lpstr>
      <vt:lpstr>Наукова та інноваційна</vt:lpstr>
      <vt:lpstr>Навчально-методична </vt:lpstr>
      <vt:lpstr>Організаційно-виховна</vt:lpstr>
      <vt:lpstr>Картка навантаження викладача</vt:lpstr>
      <vt:lpstr>НЕ ПОВНА Навчальна робота</vt:lpstr>
      <vt:lpstr>'Навчально-методична '!Область_друку</vt:lpstr>
      <vt:lpstr>'НЕ ПОВНА Навчальна робота'!Область_друку</vt:lpstr>
      <vt:lpstr>'Організаційно-виховна'!Область_друку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Олена</cp:lastModifiedBy>
  <cp:lastPrinted>2022-01-25T07:42:48Z</cp:lastPrinted>
  <dcterms:created xsi:type="dcterms:W3CDTF">2011-05-11T05:31:03Z</dcterms:created>
  <dcterms:modified xsi:type="dcterms:W3CDTF">2023-11-06T17:59:48Z</dcterms:modified>
</cp:coreProperties>
</file>